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ebourgoin\Downloads\"/>
    </mc:Choice>
  </mc:AlternateContent>
  <xr:revisionPtr revIDLastSave="0" documentId="8_{49D581BC-A119-464C-BB3C-CE28137EB900}" xr6:coauthVersionLast="47" xr6:coauthVersionMax="47" xr10:uidLastSave="{00000000-0000-0000-0000-000000000000}"/>
  <workbookProtection workbookAlgorithmName="SHA-512" workbookHashValue="xivnO1stA9plCqycvomxKKpDJgs+Kj90JYnwwRNvv///Y0CFInblcHfJtc3uVzLQHPD3XWbqnfl5Yl2rmtyBQg==" workbookSaltValue="cYrL3+DktrhjYFyE+7Zdew==" workbookSpinCount="100000" lockStructure="1"/>
  <bookViews>
    <workbookView xWindow="-28920" yWindow="-315" windowWidth="29040" windowHeight="15840" tabRatio="897" activeTab="6" xr2:uid="{BBD10EFD-EE60-43B0-844B-14F1555C68DF}"/>
  </bookViews>
  <sheets>
    <sheet name="Admissibilité du demandeur" sheetId="5" r:id="rId1"/>
    <sheet name="Admissibilité de la demande" sheetId="8" r:id="rId2"/>
    <sheet name="Demandeur" sheetId="1" r:id="rId3"/>
    <sheet name="Description de l'enjeu" sheetId="17" r:id="rId4"/>
    <sheet name="Précisions" sheetId="21" r:id="rId5"/>
    <sheet name="Budget" sheetId="38" r:id="rId6"/>
    <sheet name="Autorisation" sheetId="30" r:id="rId7"/>
    <sheet name="Recommandation (pour analyste)" sheetId="20" state="hidden" r:id="rId8"/>
    <sheet name="Menu déroulant" sheetId="2" state="hidden" r:id="rId9"/>
  </sheets>
  <externalReferences>
    <externalReference r:id="rId10"/>
    <externalReference r:id="rId11"/>
  </externalReferences>
  <definedNames>
    <definedName name="AEQ">'Menu déroulant'!$M$3:$M$5</definedName>
    <definedName name="Aide">'Menu déroulant'!$W$3:$W$16</definedName>
    <definedName name="Analyse">'[1]Menu déroulant'!$G$3:$G$5</definedName>
    <definedName name="Besoin">'[2]Menu déroulant'!$AZ$2:$AZ$7</definedName>
    <definedName name="Circonscription">'Menu déroulant'!$BG$2:$BG$127</definedName>
    <definedName name="ClientèleHQ">'Menu déroulant'!$W$2:$W$4</definedName>
    <definedName name="Clientèlesvisées">'Menu déroulant'!$AK$2:$AK$10</definedName>
    <definedName name="Contrat">'Menu déroulant'!$O$3:$O$5</definedName>
    <definedName name="coût">'Menu déroulant'!$AC$8</definedName>
    <definedName name="Égalité">'Menu déroulant'!$Q$3:$Q$5</definedName>
    <definedName name="Financement">'Menu déroulant'!$Z$2:$Z$28</definedName>
    <definedName name="Innovation">'Menu déroulant'!$AF$2:$AF$7</definedName>
    <definedName name="MCC">'Menu déroulant'!$P$3:$P$6</definedName>
    <definedName name="MRC">'Menu déroulant'!$BD$2:$BD$90</definedName>
    <definedName name="Municipalité">'Menu déroulant'!$AA$2:$AA$1168</definedName>
    <definedName name="Objectif">'Menu déroulant'!$AH$2:$AH$13</definedName>
    <definedName name="OuiNon">'Menu déroulant'!$E$3:$E$5</definedName>
    <definedName name="OuiNonNA">'Menu déroulant'!$E$9:$E$11</definedName>
    <definedName name="Print_Area" localSheetId="2">Demandeur!$A$1:$L$31</definedName>
    <definedName name="Produits">'Menu déroulant'!$AD$2:$AD$25</definedName>
    <definedName name="RégionAdm">'Menu déroulant'!$AB$2:$AB$18</definedName>
    <definedName name="Régiontouristique">'Menu déroulant'!$AC$2:$AC$23</definedName>
    <definedName name="Sourcefinancement">'Menu déroulant'!$Z$2:$Z$25</definedName>
    <definedName name="Statutfinancement">'Menu déroulant'!$X$3:$X$6</definedName>
    <definedName name="Statutlégal">'Menu déroulant'!$G$3:$G$11</definedName>
    <definedName name="TauxhorsQcRégion">'Menu déroulant'!$BB$3:$BB$24</definedName>
    <definedName name="TDurable">'Menu déroulant'!$AJ$2:$AJ$9</definedName>
    <definedName name="Typefinancement">'Menu déroulant'!$Y$2:$Y$15</definedName>
    <definedName name="TypeToursime">'Menu déroulant'!$AI$2:$AI$13</definedName>
    <definedName name="Ventilationdép">'Menu déroulant'!$AO$2:$AO$43</definedName>
    <definedName name="_xlnm.Print_Area" localSheetId="1">'Admissibilité de la demande'!$B$1:$C$21</definedName>
    <definedName name="_xlnm.Print_Area" localSheetId="0">'Admissibilité du demandeur'!$B$1:$G$8</definedName>
    <definedName name="_xlnm.Print_Area" localSheetId="6">Autorisation!$B$1:$H$18</definedName>
    <definedName name="_xlnm.Print_Area" localSheetId="5">Budget!$B$1:$F$41</definedName>
    <definedName name="_xlnm.Print_Area" localSheetId="2">Demandeur!$B$1:$M$33</definedName>
    <definedName name="_xlnm.Print_Area" localSheetId="3">'Description de l''enjeu'!$B$13:$C$18</definedName>
    <definedName name="_xlnm.Print_Area" localSheetId="4">Précisions!$B$1:$C$17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 i="38" l="1"/>
  <c r="M19" i="38"/>
  <c r="M7" i="38"/>
  <c r="M8" i="38"/>
  <c r="M9" i="38"/>
  <c r="M10" i="38"/>
  <c r="M11" i="38"/>
  <c r="M12" i="38"/>
  <c r="M13" i="38"/>
  <c r="M14" i="38"/>
  <c r="M15" i="38"/>
  <c r="M16" i="38"/>
  <c r="M17" i="38"/>
  <c r="M18" i="38"/>
  <c r="M6" i="38"/>
  <c r="M5" i="38"/>
  <c r="L18" i="38"/>
  <c r="N18" i="38" s="1"/>
  <c r="L17" i="38"/>
  <c r="N17" i="38" s="1"/>
  <c r="L16" i="38"/>
  <c r="L15" i="38"/>
  <c r="L14" i="38"/>
  <c r="L13" i="38"/>
  <c r="N13" i="38" s="1"/>
  <c r="L12" i="38"/>
  <c r="N12" i="38" s="1"/>
  <c r="L11" i="38"/>
  <c r="L9" i="38"/>
  <c r="L8" i="38"/>
  <c r="L7" i="38"/>
  <c r="L6" i="38"/>
  <c r="L5" i="38"/>
  <c r="N5" i="38" s="1"/>
  <c r="G20" i="38"/>
  <c r="F20" i="38"/>
  <c r="G21" i="38" s="1"/>
  <c r="K26" i="38"/>
  <c r="K27" i="38"/>
  <c r="K28" i="38"/>
  <c r="K29" i="38"/>
  <c r="K30" i="38"/>
  <c r="K31" i="38"/>
  <c r="K32" i="38"/>
  <c r="K33" i="38"/>
  <c r="K25" i="38"/>
  <c r="K24" i="38"/>
  <c r="L26" i="38"/>
  <c r="L27" i="38"/>
  <c r="L28" i="38"/>
  <c r="L29" i="38"/>
  <c r="L30" i="38"/>
  <c r="L31" i="38"/>
  <c r="L32" i="38"/>
  <c r="L33" i="38"/>
  <c r="L25" i="38"/>
  <c r="L24" i="38"/>
  <c r="M26" i="38"/>
  <c r="M27" i="38"/>
  <c r="M28" i="38"/>
  <c r="M29" i="38"/>
  <c r="M30" i="38"/>
  <c r="M31" i="38"/>
  <c r="M32" i="38"/>
  <c r="M33" i="38"/>
  <c r="M25" i="38"/>
  <c r="M24" i="38"/>
  <c r="M34" i="38"/>
  <c r="M37" i="38"/>
  <c r="D13" i="20"/>
  <c r="D12" i="20"/>
  <c r="D8" i="20" a="1"/>
  <c r="D8" i="20" s="1"/>
  <c r="D6" i="20"/>
  <c r="D5" i="20"/>
  <c r="D4" i="20"/>
  <c r="N6" i="38" l="1"/>
  <c r="N15" i="38"/>
  <c r="N14" i="38"/>
  <c r="M20" i="38"/>
  <c r="N7" i="38"/>
  <c r="N16" i="38"/>
  <c r="M35" i="38"/>
  <c r="N32" i="38" s="1"/>
  <c r="N8" i="38"/>
  <c r="N9" i="38"/>
  <c r="N11" i="38"/>
  <c r="N29" i="38"/>
  <c r="M52" i="38"/>
  <c r="N26" i="38"/>
  <c r="N36" i="38"/>
  <c r="N24" i="38"/>
  <c r="N35" i="38" s="1"/>
  <c r="AN9" i="2"/>
  <c r="AZ9" i="2"/>
  <c r="BB9" i="2" s="1"/>
  <c r="BG9" i="2"/>
  <c r="H14" i="17"/>
  <c r="H15" i="17"/>
  <c r="E35" i="38"/>
  <c r="L34" i="38"/>
  <c r="O20" i="38"/>
  <c r="L19" i="38"/>
  <c r="N19" i="38" s="1"/>
  <c r="K19" i="38"/>
  <c r="K18" i="38"/>
  <c r="K17" i="38"/>
  <c r="K16" i="38"/>
  <c r="K15" i="38"/>
  <c r="K14" i="38"/>
  <c r="K13" i="38"/>
  <c r="K12" i="38"/>
  <c r="K11" i="38"/>
  <c r="L10" i="38"/>
  <c r="K10" i="38"/>
  <c r="K9" i="38"/>
  <c r="K8" i="38"/>
  <c r="K7" i="38"/>
  <c r="K6" i="38"/>
  <c r="K5" i="38"/>
  <c r="N34" i="38" l="1"/>
  <c r="N27" i="38"/>
  <c r="N31" i="38"/>
  <c r="N30" i="38"/>
  <c r="N28" i="38"/>
  <c r="N25" i="38"/>
  <c r="N33" i="38"/>
  <c r="N10" i="38"/>
  <c r="N20" i="38" s="1"/>
  <c r="L20" i="38"/>
  <c r="M57" i="38" s="1"/>
  <c r="D21" i="20"/>
  <c r="BG91" i="2"/>
  <c r="BG92" i="2"/>
  <c r="BG127" i="2"/>
  <c r="BG126" i="2"/>
  <c r="BG125" i="2"/>
  <c r="BG124" i="2"/>
  <c r="BG123" i="2"/>
  <c r="BG122" i="2"/>
  <c r="BG121" i="2"/>
  <c r="BG120" i="2"/>
  <c r="BG119" i="2"/>
  <c r="BG118" i="2"/>
  <c r="BG117" i="2"/>
  <c r="BG116" i="2"/>
  <c r="BG115" i="2"/>
  <c r="BG114" i="2"/>
  <c r="BG113" i="2"/>
  <c r="BG112" i="2"/>
  <c r="BG111" i="2"/>
  <c r="BG110" i="2"/>
  <c r="BG109" i="2"/>
  <c r="BG108" i="2"/>
  <c r="BG107" i="2"/>
  <c r="BG106" i="2"/>
  <c r="BG105" i="2"/>
  <c r="BG104" i="2"/>
  <c r="BG103" i="2"/>
  <c r="BG102" i="2"/>
  <c r="BG101" i="2"/>
  <c r="BG100" i="2"/>
  <c r="BG99" i="2"/>
  <c r="BG98" i="2"/>
  <c r="BG97" i="2"/>
  <c r="BG96" i="2"/>
  <c r="BG95" i="2"/>
  <c r="BG94" i="2"/>
  <c r="BG93" i="2"/>
  <c r="BG90" i="2"/>
  <c r="BG89" i="2"/>
  <c r="BG88" i="2"/>
  <c r="BG87" i="2"/>
  <c r="BG86" i="2"/>
  <c r="BG85" i="2"/>
  <c r="BG84" i="2"/>
  <c r="BG83" i="2"/>
  <c r="BG82" i="2"/>
  <c r="BG81" i="2"/>
  <c r="BG80" i="2"/>
  <c r="BG79" i="2"/>
  <c r="BG78" i="2"/>
  <c r="BG77" i="2"/>
  <c r="BG76" i="2"/>
  <c r="BG75" i="2"/>
  <c r="BG74" i="2"/>
  <c r="BG73" i="2"/>
  <c r="BG72" i="2"/>
  <c r="BG71" i="2"/>
  <c r="BG70" i="2"/>
  <c r="BG69" i="2"/>
  <c r="BG68" i="2"/>
  <c r="BG67" i="2"/>
  <c r="BG66" i="2"/>
  <c r="BG65" i="2"/>
  <c r="BG64" i="2"/>
  <c r="BG63" i="2"/>
  <c r="BG62" i="2"/>
  <c r="BG61" i="2"/>
  <c r="BG60" i="2"/>
  <c r="BG59" i="2"/>
  <c r="BG58" i="2"/>
  <c r="BG57" i="2"/>
  <c r="BG56" i="2"/>
  <c r="BG55" i="2"/>
  <c r="BG54" i="2"/>
  <c r="BG53" i="2"/>
  <c r="BG52" i="2"/>
  <c r="BG51" i="2"/>
  <c r="BG50" i="2"/>
  <c r="BG49" i="2"/>
  <c r="BG48" i="2"/>
  <c r="BG47" i="2"/>
  <c r="BG46" i="2"/>
  <c r="BG45" i="2"/>
  <c r="BG44" i="2"/>
  <c r="BG43" i="2"/>
  <c r="BG42" i="2"/>
  <c r="BG41" i="2"/>
  <c r="BG40" i="2"/>
  <c r="BG39" i="2"/>
  <c r="BG38" i="2"/>
  <c r="BG37" i="2"/>
  <c r="BG36" i="2"/>
  <c r="BG35" i="2"/>
  <c r="BG34" i="2"/>
  <c r="BG33" i="2"/>
  <c r="BG32" i="2"/>
  <c r="BG31" i="2"/>
  <c r="BG30" i="2"/>
  <c r="BG29" i="2"/>
  <c r="BG28" i="2"/>
  <c r="BG27" i="2"/>
  <c r="BG26" i="2"/>
  <c r="BG25" i="2"/>
  <c r="BG24" i="2"/>
  <c r="BG23" i="2"/>
  <c r="BG22" i="2"/>
  <c r="BG21" i="2"/>
  <c r="BG20" i="2"/>
  <c r="BG19" i="2"/>
  <c r="BG18" i="2"/>
  <c r="BG17" i="2"/>
  <c r="BG16" i="2"/>
  <c r="BG15" i="2"/>
  <c r="BG14" i="2"/>
  <c r="BG13" i="2"/>
  <c r="BG12" i="2"/>
  <c r="BG11" i="2"/>
  <c r="BG10" i="2"/>
  <c r="BG8" i="2"/>
  <c r="BG7" i="2"/>
  <c r="BG6" i="2"/>
  <c r="BG5" i="2"/>
  <c r="BG4" i="2"/>
  <c r="BG3" i="2"/>
  <c r="BG2" i="2"/>
  <c r="AN60" i="2"/>
  <c r="AO42" i="2" s="1"/>
  <c r="AN59" i="2"/>
  <c r="AO41" i="2" s="1"/>
  <c r="AN58" i="2"/>
  <c r="AO40" i="2" s="1"/>
  <c r="AN57" i="2"/>
  <c r="AO39" i="2" s="1"/>
  <c r="AN56" i="2"/>
  <c r="AO38" i="2" s="1"/>
  <c r="AN55" i="2"/>
  <c r="AO37" i="2" s="1"/>
  <c r="AN54" i="2"/>
  <c r="AO36" i="2" s="1"/>
  <c r="AN53" i="2"/>
  <c r="AO35" i="2" s="1"/>
  <c r="AN52" i="2"/>
  <c r="AO34" i="2" s="1"/>
  <c r="AN51" i="2"/>
  <c r="AO33" i="2" s="1"/>
  <c r="AN50" i="2"/>
  <c r="AN49" i="2"/>
  <c r="AO32" i="2" s="1"/>
  <c r="AN48" i="2"/>
  <c r="AO31" i="2" s="1"/>
  <c r="AN47" i="2"/>
  <c r="AO30" i="2" s="1"/>
  <c r="AN46" i="2"/>
  <c r="AO29" i="2" s="1"/>
  <c r="AN45" i="2"/>
  <c r="AO28" i="2" s="1"/>
  <c r="AN44" i="2"/>
  <c r="AO43" i="2" s="1"/>
  <c r="AN43" i="2"/>
  <c r="AN42" i="2"/>
  <c r="AO27" i="2" s="1"/>
  <c r="AN41" i="2"/>
  <c r="AN40" i="2"/>
  <c r="AN39" i="2"/>
  <c r="AN38" i="2"/>
  <c r="AN37" i="2"/>
  <c r="AN36" i="2"/>
  <c r="AN35" i="2"/>
  <c r="AN34" i="2"/>
  <c r="AN33" i="2"/>
  <c r="AN32" i="2"/>
  <c r="AN31" i="2"/>
  <c r="AN30" i="2"/>
  <c r="AO25" i="2" s="1"/>
  <c r="AN29" i="2"/>
  <c r="AO24" i="2" s="1"/>
  <c r="AN28" i="2"/>
  <c r="AO26" i="2" s="1"/>
  <c r="AN27" i="2"/>
  <c r="AN26" i="2"/>
  <c r="AN25" i="2"/>
  <c r="AZ24" i="2"/>
  <c r="BB24" i="2" s="1"/>
  <c r="AN24" i="2"/>
  <c r="AZ23" i="2"/>
  <c r="BB23" i="2" s="1"/>
  <c r="AN23" i="2"/>
  <c r="AO22" i="2" s="1"/>
  <c r="AZ22" i="2"/>
  <c r="BB22" i="2" s="1"/>
  <c r="AN22" i="2"/>
  <c r="AO21" i="2" s="1"/>
  <c r="AZ21" i="2"/>
  <c r="BB21" i="2" s="1"/>
  <c r="AN21" i="2"/>
  <c r="AO20" i="2" s="1"/>
  <c r="AZ20" i="2"/>
  <c r="BB20" i="2" s="1"/>
  <c r="AN20" i="2"/>
  <c r="AO23" i="2" s="1"/>
  <c r="AZ19" i="2"/>
  <c r="BB19" i="2" s="1"/>
  <c r="AN19" i="2"/>
  <c r="AO18" i="2" s="1"/>
  <c r="AZ18" i="2"/>
  <c r="BB18" i="2" s="1"/>
  <c r="AN18" i="2"/>
  <c r="AO17" i="2" s="1"/>
  <c r="AZ17" i="2"/>
  <c r="BB17" i="2" s="1"/>
  <c r="AN17" i="2"/>
  <c r="AO16" i="2" s="1"/>
  <c r="AZ16" i="2"/>
  <c r="BB16" i="2" s="1"/>
  <c r="AN16" i="2"/>
  <c r="AO15" i="2" s="1"/>
  <c r="AZ15" i="2"/>
  <c r="BB15" i="2" s="1"/>
  <c r="AN15" i="2"/>
  <c r="AO14" i="2" s="1"/>
  <c r="AZ14" i="2"/>
  <c r="BB14" i="2" s="1"/>
  <c r="AN14" i="2"/>
  <c r="AO13" i="2" s="1"/>
  <c r="AZ13" i="2"/>
  <c r="BB13" i="2" s="1"/>
  <c r="AN13" i="2"/>
  <c r="AO12" i="2" s="1"/>
  <c r="AZ12" i="2"/>
  <c r="BB12" i="2" s="1"/>
  <c r="AN12" i="2"/>
  <c r="AO11" i="2" s="1"/>
  <c r="AZ11" i="2"/>
  <c r="BB11" i="2" s="1"/>
  <c r="AN11" i="2"/>
  <c r="AO10" i="2" s="1"/>
  <c r="AZ10" i="2"/>
  <c r="BB10" i="2" s="1"/>
  <c r="AN10" i="2"/>
  <c r="AO9" i="2" s="1"/>
  <c r="AO19" i="2"/>
  <c r="AZ8" i="2"/>
  <c r="BB8" i="2" s="1"/>
  <c r="AN8" i="2"/>
  <c r="AO8" i="2" s="1"/>
  <c r="AZ7" i="2"/>
  <c r="BB7" i="2" s="1"/>
  <c r="AN7" i="2"/>
  <c r="AO7" i="2" s="1"/>
  <c r="AZ6" i="2"/>
  <c r="BB6" i="2" s="1"/>
  <c r="AN6" i="2"/>
  <c r="AO6" i="2" s="1"/>
  <c r="AZ5" i="2"/>
  <c r="BB5" i="2" s="1"/>
  <c r="AN5" i="2"/>
  <c r="AO5" i="2" s="1"/>
  <c r="AZ4" i="2"/>
  <c r="BB4" i="2" s="1"/>
  <c r="AN4" i="2"/>
  <c r="AO3" i="2" s="1"/>
  <c r="AZ3" i="2"/>
  <c r="BB3" i="2" s="1"/>
  <c r="AN3" i="2"/>
  <c r="AO2" i="2" s="1"/>
  <c r="AN2" i="2"/>
  <c r="AO4" i="2" s="1"/>
  <c r="M59" i="38" l="1"/>
  <c r="D10" i="20"/>
  <c r="M51" i="38"/>
  <c r="G21" i="20"/>
  <c r="D9" i="20" l="1"/>
  <c r="M53"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P11"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B13" authorId="0" shapeId="0" xr:uid="{2CB7A606-1839-47DE-8618-CB49F9C6A307}">
      <text>
        <r>
          <rPr>
            <sz val="9"/>
            <color indexed="81"/>
            <rFont val="Tahoma"/>
            <family val="2"/>
          </rPr>
          <t>Personne à contacter pour répondre à toutes questions en lien avec le projet.</t>
        </r>
      </text>
    </comment>
    <comment ref="P13"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3" authorId="0" shapeId="0" xr:uid="{269EAE01-09D7-43FD-98A2-2DDF01B4F9EA}">
      <text>
        <r>
          <rPr>
            <sz val="9"/>
            <color indexed="81"/>
            <rFont val="Tahoma"/>
            <family val="2"/>
          </rPr>
          <t>Pour être admissibles, l'ensemble des réponses doivent être positives, à l'exception des éléments indiqués.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4" authorId="0" shapeId="0" xr:uid="{AA0371C1-9E9D-4F37-9A77-1372AB8EFEC0}">
      <text>
        <r>
          <rPr>
            <sz val="9"/>
            <color rgb="FF000000"/>
            <rFont val="Tahoma"/>
            <family val="2"/>
          </rPr>
          <t>Seuls les coûts causés par l'impact climatique devraient apparaître dans cette liste. 
Les coûts admissibles et non admissibles au programme sont présentés ci-dessous.</t>
        </r>
      </text>
    </comment>
    <comment ref="M23" authorId="0" shapeId="0" xr:uid="{F80ABED4-7F57-4EC9-B30E-121CA16A932C}">
      <text>
        <r>
          <rPr>
            <b/>
            <sz val="9"/>
            <color indexed="81"/>
            <rFont val="Tahoma"/>
            <family val="2"/>
          </rPr>
          <t>Investissement de l'organisation en argent (ou prêt), revenus en bien et services de source privée (maximum de 5%)</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<sst xmlns="http://schemas.openxmlformats.org/spreadsheetml/2006/main" count="2087" uniqueCount="1944">
  <si>
    <t>Fonds d'urgence et d'adaptation aux changements climatiques (FUAC)</t>
  </si>
  <si>
    <r>
      <t xml:space="preserve">Admissibilité du demandeur </t>
    </r>
    <r>
      <rPr>
        <b/>
        <sz val="15"/>
        <color rgb="FFC00000"/>
        <rFont val="Calibri (Corps)"/>
      </rPr>
      <t>–</t>
    </r>
    <r>
      <rPr>
        <b/>
        <sz val="15"/>
        <color rgb="FFC00000"/>
        <rFont val="Calibri"/>
        <family val="2"/>
        <scheme val="minor"/>
      </rPr>
      <t xml:space="preserve"> Autoévaluation</t>
    </r>
  </si>
  <si>
    <t xml:space="preserve">Veuillez répondre aux questions suivantes. 
Une réponse négative vous indique que votre festival ou événement est non admissible au Fonds </t>
  </si>
  <si>
    <r>
      <t xml:space="preserve">Les demandeurs </t>
    </r>
    <r>
      <rPr>
        <b/>
        <sz val="11"/>
        <color rgb="FF000000"/>
        <rFont val="Calibri"/>
        <family val="2"/>
        <scheme val="minor"/>
      </rPr>
      <t xml:space="preserve">admissibles </t>
    </r>
    <r>
      <rPr>
        <sz val="11"/>
        <color rgb="FF000000"/>
        <rFont val="Calibri"/>
        <family val="2"/>
        <scheme val="minor"/>
      </rPr>
      <t>au FUAC sont les entreprises touristiques suivantes : 
• Les festivals et événements déjà financés par le Programme d'aide aux événements, festivals et expositions muséales (PAEF) pour l'édition 2024
• Les festivals et événements déjà financés par le Programme d'accueil d'événements sportifs nationaux et internationaux de Tourisme Montréal pour l'édition 2024
Votre organisation est-elle admissible au FUAC?</t>
    </r>
  </si>
  <si>
    <t>Une organisation faisant partie des catégories suivantes n’est pas admissible au FUAC :
• Les entités municipales;
• Les entreprises issues du commerce de détail; 
• Les entreprises issues du secteur des jeux de hasard et de la vente/consommation d’alcool;
• Les sociétés d’État ainsi que les ministères et organismes des gouvernements du Québec et du Canada.
Votre organisation est-elle toujours admissible au FUAC?</t>
  </si>
  <si>
    <t>Votre organisation est-elle légalement constituée en vertu des lois du gouvernement du Québec ou du gouvernement du Canada, et fait-elle affaire au Québec?</t>
  </si>
  <si>
    <t>Votre organisation est-elle propriétaire ou gestionnaire d’un festival ou d'un événement ?</t>
  </si>
  <si>
    <t xml:space="preserve">Votre organisation a-t-elle respecté, le cas échéant, ses engagements envers Tourisme Montréal lors de l’attribution d’une précédente subvention? </t>
  </si>
  <si>
    <r>
      <t xml:space="preserve">Admissibilité de la demande </t>
    </r>
    <r>
      <rPr>
        <b/>
        <sz val="15"/>
        <color rgb="FFC00000"/>
        <rFont val="Calibri (Corps)"/>
      </rPr>
      <t>–</t>
    </r>
    <r>
      <rPr>
        <b/>
        <sz val="15"/>
        <color rgb="FFC00000"/>
        <rFont val="Calibri"/>
        <family val="2"/>
        <scheme val="minor"/>
      </rPr>
      <t xml:space="preserve"> Autoévaluation</t>
    </r>
  </si>
  <si>
    <t xml:space="preserve">Veuillez répondre aux questions suivantes. 
Une réponse négative vous indique que votre demande est non admissible au Fonds. </t>
  </si>
  <si>
    <t>Cochez uniquement si la réponse aux questions est "oui"</t>
  </si>
  <si>
    <r>
      <t>La demande répond-elle à la définition d'</t>
    </r>
    <r>
      <rPr>
        <b/>
        <sz val="11"/>
        <rFont val="Calibri"/>
        <family val="2"/>
        <scheme val="minor"/>
      </rPr>
      <t>urgence</t>
    </r>
    <r>
      <rPr>
        <sz val="11"/>
        <rFont val="Calibri"/>
        <family val="2"/>
        <scheme val="minor"/>
      </rPr>
      <t xml:space="preserve"> inspirée de l'UNESCO ?
• </t>
    </r>
    <r>
      <rPr>
        <b/>
        <sz val="11"/>
        <rFont val="Calibri"/>
        <family val="2"/>
        <scheme val="minor"/>
      </rPr>
      <t>Soudaineté</t>
    </r>
    <r>
      <rPr>
        <sz val="11"/>
        <rFont val="Calibri"/>
        <family val="2"/>
        <scheme val="minor"/>
      </rPr>
      <t xml:space="preserve"> : Le Fonds considère qu’une situation est urgente si elle est apparue au cours des dernières semaines ou si l’intensité d’une menace existante s’est subitement dégradée;
• </t>
    </r>
    <r>
      <rPr>
        <b/>
        <sz val="11"/>
        <rFont val="Calibri"/>
        <family val="2"/>
        <scheme val="minor"/>
      </rPr>
      <t xml:space="preserve">Imprévisibilité </t>
    </r>
    <r>
      <rPr>
        <sz val="11"/>
        <rFont val="Calibri"/>
        <family val="2"/>
        <scheme val="minor"/>
      </rPr>
      <t xml:space="preserve">: Le Fonds finance en priorité les festivals et événements confrontés à des situations dont la menace était incertaine et à laquelle il était donc difficile de se préparer;
• </t>
    </r>
    <r>
      <rPr>
        <b/>
        <sz val="11"/>
        <rFont val="Calibri"/>
        <family val="2"/>
        <scheme val="minor"/>
      </rPr>
      <t>Durée et réversibilité de l'impact</t>
    </r>
    <r>
      <rPr>
        <sz val="11"/>
        <rFont val="Calibri"/>
        <family val="2"/>
        <scheme val="minor"/>
      </rPr>
      <t xml:space="preserve"> : Le Fonds accorde la priorité aux actions qui évitent des dommages irréversibles de l’édition en cours ou réduisent les effets négatifs à court terme.</t>
    </r>
  </si>
  <si>
    <r>
      <t xml:space="preserve">Les impacts climatiques suivants sont </t>
    </r>
    <r>
      <rPr>
        <b/>
        <sz val="11"/>
        <rFont val="Calibri"/>
        <family val="2"/>
        <scheme val="minor"/>
      </rPr>
      <t>admissibles</t>
    </r>
    <r>
      <rPr>
        <sz val="11"/>
        <rFont val="Calibri"/>
        <family val="2"/>
        <scheme val="minor"/>
      </rPr>
      <t xml:space="preserve"> : 
• Si menace récente imprévue ou aggravation soudaine imprévisible d’une menace existante hors du contrôle du demandeur, qui compromet la sécurité des participants au point de causer une annulation;
• L’impact climatique nécessite le déploiement de ressources d’une ampleur sans précédent;
• Pollution atmosphérique (smog) qui présente un niveau de risque pour la santé supérieur à 10, selon l’indice de la qualité de l’air de Cote air Santé 
• Inondations causées par des pluies diluviennes atteignant 50 mm ou plus de pluie en moins d’une heure
• Vague de chaleur extrême pour une période d’au moins 3 jours consécutifs lorsque la température dépasse 33°C et que l’indice humidex atteint ou dépasse 40°C
• Verglas extrême causé par une pluie verglaçante durant plus que 6 heures et menant à l’annulation de l’événement 
• Vents anormalement forts de 70 km/h ou plus pour un vent soutenu; et/ou rafales de 90 km/h ou plus;
• Tornade EF2 à EF5 signalée provenant d’un observateur météo fiable qu’une tornade importante est imminente.
Votre enjeu climatique est-il toujours admissible ?</t>
    </r>
  </si>
  <si>
    <t>Si applicable, votre événement sportif a-t-il respecté les normes de la fédération sportive concernant les motifs d’annulation dus à des événements climatiques pour être éligible à ce fonds ?</t>
  </si>
  <si>
    <r>
      <t xml:space="preserve">Les demandeurs suivants sont </t>
    </r>
    <r>
      <rPr>
        <b/>
        <sz val="11"/>
        <color rgb="FF000000"/>
        <rFont val="Calibri"/>
        <family val="2"/>
        <scheme val="minor"/>
      </rPr>
      <t>non admissibles</t>
    </r>
    <r>
      <rPr>
        <sz val="11"/>
        <color rgb="FF000000"/>
        <rFont val="Calibri"/>
        <family val="2"/>
        <scheme val="minor"/>
      </rPr>
      <t xml:space="preserve"> au Fonds: 
• Les festivals et événements qui ne sont pas financés par le PAEF et le programme d’accueil d’événements sportifs nationaux et internationaux de Tourisme Montréal; 
• Les organismes admissibles ayant fait défaut, au cours de la dernière année précédant la demande d’aide financière, de respecter leurs obligations en lien avec l’attribution d’une aide financière par Tourisme Montréal.
Votre festival ou événement est-il toujours admissible au FUAC ?    </t>
    </r>
  </si>
  <si>
    <r>
      <t xml:space="preserve">Le festival ou l'événement a-t-il été annulé, reporté ou </t>
    </r>
    <r>
      <rPr>
        <sz val="11"/>
        <rFont val="Calibri"/>
        <family val="2"/>
        <scheme val="minor"/>
      </rPr>
      <t>déplacé ?</t>
    </r>
  </si>
  <si>
    <t>Le festival ou l'événement se déploie-t-il sur le territoire de Montréal ?</t>
  </si>
  <si>
    <t>La demande est-elle d'un budget total pour les coûts admissibles de 100 000$ et moins ?</t>
  </si>
  <si>
    <r>
      <t xml:space="preserve">La demande respecte-t-elle le ratio d'aide financière maximum du FUAC ?
</t>
    </r>
    <r>
      <rPr>
        <i/>
        <sz val="11"/>
        <rFont val="Calibri"/>
        <family val="2"/>
        <scheme val="minor"/>
      </rPr>
      <t>L’aide financière de Tourisme Montréal est d’un maximum de 90% des coûts admissibles du projet.</t>
    </r>
  </si>
  <si>
    <t>Disposez-vous des documents exigés pour le dépôt de la demande ?</t>
  </si>
  <si>
    <t>Montage financier rempli (TRANSMIS EN FORMAT EXCEL), incluant le plan financier qui illustre l'emploi des fonds, accompagné de justificatifs.</t>
  </si>
  <si>
    <t>La démonstration que la compagnie d’assurance a bien été contactée, si applicable.</t>
  </si>
  <si>
    <t>La démonstration claire de la gravité et l'urgence de la situation</t>
  </si>
  <si>
    <t xml:space="preserve">La description complète de l'enjeu, ainsi que des conditions météorologiques et de leurs impacts </t>
  </si>
  <si>
    <t>Les derniers états financiers audités pour le même événement.</t>
  </si>
  <si>
    <t>Tourisme Montréal se réserve la possibilité de faire une enquête de crédit et/ou de demander les états financiers du demandeur des deux (2) dernières années et/ou de demander de documents de preuves supplémentaires. Ces documents seront pris en compte lors de l’analyse financière et/ou dans l’élaboration des conditions de la Convention.</t>
  </si>
  <si>
    <t>Vous engagez-vous à produire les documents exigés pour la reddition de compte?</t>
  </si>
  <si>
    <r>
      <t xml:space="preserve">Livrables à envoyer afin d'obtenir le 1er versement : 
• La signature de la </t>
    </r>
    <r>
      <rPr>
        <b/>
        <sz val="11"/>
        <rFont val="Calibri"/>
        <family val="2"/>
        <scheme val="minor"/>
      </rPr>
      <t>Convention</t>
    </r>
    <r>
      <rPr>
        <sz val="11"/>
        <rFont val="Calibri"/>
        <family val="2"/>
        <scheme val="minor"/>
      </rPr>
      <t xml:space="preserve"> par toutes les parties avec Tourisme Montréal;
• La réception d’une </t>
    </r>
    <r>
      <rPr>
        <b/>
        <sz val="11"/>
        <rFont val="Calibri"/>
        <family val="2"/>
        <scheme val="minor"/>
      </rPr>
      <t>facture</t>
    </r>
    <r>
      <rPr>
        <sz val="11"/>
        <rFont val="Calibri"/>
        <family val="2"/>
        <scheme val="minor"/>
      </rPr>
      <t xml:space="preserve"> adressée à Tourisme Montréal, en incluant le nom du Fonds d'urgence et d'adaptation aux changements climatiques (FUAC), le nom du festival ou de l'événement et les informations bancaires pour le paiement;
• La démonstration que la compagnie d’assurance a bien été contactée, si applicable; 
• La documentation des conditions météorologiques et de leurs impacts;  
• La démonstration claire de la gravité et l’urgence de la situation; 
• La réception des états financiers audités pour le même événement lors de l’édition précédente.  </t>
    </r>
  </si>
  <si>
    <r>
      <t xml:space="preserve">Livrables à envoyer afin d'obtenir le 2e versement : 
</t>
    </r>
    <r>
      <rPr>
        <b/>
        <sz val="11"/>
        <rFont val="Calibri"/>
        <family val="2"/>
        <scheme val="minor"/>
      </rPr>
      <t xml:space="preserve">
• </t>
    </r>
    <r>
      <rPr>
        <sz val="11"/>
        <rFont val="Calibri"/>
        <family val="2"/>
        <scheme val="minor"/>
      </rPr>
      <t>Un</t>
    </r>
    <r>
      <rPr>
        <b/>
        <sz val="11"/>
        <rFont val="Calibri"/>
        <family val="2"/>
        <scheme val="minor"/>
      </rPr>
      <t xml:space="preserve"> plan de gestion des risques incluant les risques climatiques</t>
    </r>
    <r>
      <rPr>
        <sz val="11"/>
        <rFont val="Calibri"/>
        <family val="2"/>
        <scheme val="minor"/>
      </rPr>
      <t xml:space="preserve"> et comprenant des mesures de mitigation pour la prochaine édition </t>
    </r>
    <r>
      <rPr>
        <b/>
        <sz val="11"/>
        <rFont val="Calibri"/>
        <family val="2"/>
        <scheme val="minor"/>
      </rPr>
      <t xml:space="preserve">ou </t>
    </r>
    <r>
      <rPr>
        <sz val="11"/>
        <rFont val="Calibri"/>
        <family val="2"/>
        <scheme val="minor"/>
      </rPr>
      <t xml:space="preserve">un </t>
    </r>
    <r>
      <rPr>
        <b/>
        <sz val="11"/>
        <rFont val="Calibri"/>
        <family val="2"/>
        <scheme val="minor"/>
      </rPr>
      <t>plan d'adaptation aux changements climatiques</t>
    </r>
    <r>
      <rPr>
        <sz val="11"/>
        <rFont val="Calibri"/>
        <family val="2"/>
        <scheme val="minor"/>
      </rPr>
      <t xml:space="preserve">;
• Un </t>
    </r>
    <r>
      <rPr>
        <b/>
        <sz val="11"/>
        <rFont val="Calibri"/>
        <family val="2"/>
        <scheme val="minor"/>
      </rPr>
      <t>plan de communication de crise</t>
    </r>
    <r>
      <rPr>
        <sz val="11"/>
        <rFont val="Calibri"/>
        <family val="2"/>
        <scheme val="minor"/>
      </rPr>
      <t xml:space="preserve"> qui tient compte des visiteurs et des résidents. Ce plan doit prévoir des instructions claires sur les procédures à suivre en cas de conditions météorologiques extrêmes, comme l'évacuation d'urgence du site. 
• Un </t>
    </r>
    <r>
      <rPr>
        <b/>
        <sz val="11"/>
        <rFont val="Calibri"/>
        <family val="2"/>
        <scheme val="minor"/>
      </rPr>
      <t>état des résultats</t>
    </r>
    <r>
      <rPr>
        <sz val="11"/>
        <rFont val="Calibri"/>
        <family val="2"/>
        <scheme val="minor"/>
      </rPr>
      <t xml:space="preserve"> signé par les administrateurs qui détaille l'emploi des fonds, accompagné des factures et de leur preuve de paiement
• La réception d’une</t>
    </r>
    <r>
      <rPr>
        <b/>
        <sz val="11"/>
        <rFont val="Calibri"/>
        <family val="2"/>
        <scheme val="minor"/>
      </rPr>
      <t xml:space="preserve"> facture</t>
    </r>
    <r>
      <rPr>
        <sz val="11"/>
        <rFont val="Calibri"/>
        <family val="2"/>
        <scheme val="minor"/>
      </rPr>
      <t xml:space="preserve"> adressée à Tourisme Montréal, en incluant le nom du Fonds d'urgence et d'adaptation aux changements climatiques (FUAC), le nom du festival ou de l'événement et les informations bancaires pour le paiement.</t>
    </r>
  </si>
  <si>
    <t>Section Analyste - Admissibilité du demandeur</t>
  </si>
  <si>
    <t>Identification du demandeur</t>
  </si>
  <si>
    <t>Signataire de la Convention</t>
  </si>
  <si>
    <t>Admissibilité du demandeur</t>
  </si>
  <si>
    <t>Conformité</t>
  </si>
  <si>
    <t>Commentaire</t>
  </si>
  <si>
    <t>Nom de l’entreprise touristique dépositaire</t>
  </si>
  <si>
    <t xml:space="preserve"> </t>
  </si>
  <si>
    <t xml:space="preserve">• Les événements doivent être annulés, reportés ou déplacés; 
• Ils doivent être financés par le PAEF ou le programme sport de Tourisme Montréal pour 2024;
• Ils doivent se tenir à Montréal, même si le lieu change;
• Ils doivent être en plein air et bénéficier au tourisme. </t>
  </si>
  <si>
    <t>Adresse du siège social</t>
  </si>
  <si>
    <t>Nom</t>
  </si>
  <si>
    <t>Municipalité</t>
  </si>
  <si>
    <t>Prénom</t>
  </si>
  <si>
    <t xml:space="preserve">Le demandeur est conforme aux clientèles admissibles (OBL, OBNL, coopérative, communauté ou nation autochtone).
</t>
  </si>
  <si>
    <t>Code postal</t>
  </si>
  <si>
    <t>Titre</t>
  </si>
  <si>
    <t>Site internet</t>
  </si>
  <si>
    <t>NEQ</t>
  </si>
  <si>
    <t>Le demandeur ne fait pas partie des catégories d'organisation non admissibles.</t>
  </si>
  <si>
    <t>Si oui, le demandeur est non admissible au FUAC</t>
  </si>
  <si>
    <t>No TPS</t>
  </si>
  <si>
    <t>Le demandeur est une société d’État, un ministère ou un organisme du gouvernement du Québec ou du Canada.</t>
  </si>
  <si>
    <t>No TVQ</t>
  </si>
  <si>
    <t>Le promoteur est légalement constitué en vertu des lois du gouvernement du Québec ou du gouvernement du Canada, et fait affaire au Québec.</t>
  </si>
  <si>
    <t>Renseignements sur le festival ou l'événement</t>
  </si>
  <si>
    <t>Le numéro d’entreprise (NEQ) est en vigueur.</t>
  </si>
  <si>
    <t>Le demandeur  a respecté, le cas échéant, ses engagements envers Tourisme Montréal lors de l’attribution d’une précédente subvention.</t>
  </si>
  <si>
    <t>Nom de l'événement ou du festival</t>
  </si>
  <si>
    <t xml:space="preserve">Numéro d’enregistrement validé : </t>
  </si>
  <si>
    <t>Lieu du festival ou de l'événement</t>
  </si>
  <si>
    <t>Date de début</t>
  </si>
  <si>
    <t>Date de fin</t>
  </si>
  <si>
    <t>L'organisation est-elle admissible au FUAC?</t>
  </si>
  <si>
    <t>Autres organisations/ individus clés qui participeront directement à l'organisation du festival ou de l'événement</t>
  </si>
  <si>
    <t>Portrait de l’organisation</t>
  </si>
  <si>
    <t>Commentaires de l'analyste sur le demandeur :</t>
  </si>
  <si>
    <t>Statut légal</t>
  </si>
  <si>
    <t>Date de création de l’entreprise</t>
  </si>
  <si>
    <t xml:space="preserve">Mission de l’organisation </t>
  </si>
  <si>
    <t>Commentaires et informations complémentaires</t>
  </si>
  <si>
    <t>Section Analyste - Admissibilité de la demande</t>
  </si>
  <si>
    <t xml:space="preserve">Enjeux climatiques admissibles </t>
  </si>
  <si>
    <t>Admissibilité de l'enjeu climatique</t>
  </si>
  <si>
    <t>Commentaires</t>
  </si>
  <si>
    <r>
      <t xml:space="preserve">Veuillez démontrer de façon claire la gravité et l’urgence de la situation, conformément à la définition donnée par l’UNESCO.
</t>
    </r>
    <r>
      <rPr>
        <b/>
        <i/>
        <sz val="11"/>
        <rFont val="Calibri"/>
        <family val="2"/>
        <scheme val="minor"/>
      </rPr>
      <t xml:space="preserve">Par exemple : 
- Documentation officielle
- Preuves photographiques ou vidéos
- Articles de presse
- Correspondance officielle
- Témoignage 
</t>
    </r>
  </si>
  <si>
    <t>Une menace récente ou une aggravation soudaine d’une menace existante a-t-elle annulé, reporté ou déplacé l’événement ?</t>
  </si>
  <si>
    <t xml:space="preserve">Quel a été le statut de votre festival ou événement ? </t>
  </si>
  <si>
    <t>Quelle a été la situation imprévue qui est survenue ?</t>
  </si>
  <si>
    <t>Est-ce que l’impact climatique a nécessité le déploiement de ressources d’une ampleur sans précédent ?</t>
  </si>
  <si>
    <t>S'agit-il d'un événement sportif ?</t>
  </si>
  <si>
    <r>
      <t xml:space="preserve">Veuillez décrire en détail la situation imprévue, en mettant l’accent sur son impact et les dommages causés. 
</t>
    </r>
    <r>
      <rPr>
        <b/>
        <i/>
        <sz val="11"/>
        <rFont val="Calibri"/>
        <family val="2"/>
        <scheme val="minor"/>
      </rPr>
      <t>Des photos peuvent être ajoutées pour illustrer davantage la situation.</t>
    </r>
  </si>
  <si>
    <t xml:space="preserve">Est-ce que l’une de ces situations imprévisibles est survenue ?
• Pollution atmosphérique (smog) qui présente un niveau de risque pour la santé supérieur à 10, selon l’indice de la qualité de l’air de Cote air Santé 
• Inondations causées par des pluies diluviennes atteignant 50 mm ou plus de pluie en moins d’une heure. 
• Vague de chaleur extrême pour une période d’au moins 3 jours consécutifs lorsque la température dépasse 33°C et que l’indice humidex atteint ou dépasse 40°C. 
• Verglas extrême causé par une pluie verglaçante durant plus que 6 heures et menant à l’annulation de l’événement 
• Vents anormalement forts de 70 km/h ou plus pour un vent soutenu; et/ou rafales de 90 km/h ou plus.  
• Tornade faible à dévastatrice EF2 à EF5 signalée provenant d’un observateur météo fiable qu’une tornade importante est imminente. 
          </t>
  </si>
  <si>
    <t>L’événement climatique pourrait-il affecter l’expérience des visiteurs et la réputation de votre festival lors des futures éditions ?</t>
  </si>
  <si>
    <t xml:space="preserve">Est-ce qu'il y a une description précise de l'impact et des dommages ?
</t>
  </si>
  <si>
    <t>Si non, non admissible.</t>
  </si>
  <si>
    <t xml:space="preserve">Lieu choisi en cas de report </t>
  </si>
  <si>
    <t>Le lieu de relocalisation sélectionné est-il toujours situé à Montréal ?</t>
  </si>
  <si>
    <t>Date de survenue de l'événement climatique</t>
  </si>
  <si>
    <r>
      <t xml:space="preserve">Admissibilité des éléments financiers </t>
    </r>
    <r>
      <rPr>
        <b/>
        <sz val="8"/>
        <color rgb="FFC00000"/>
        <rFont val="Calibri"/>
        <family val="2"/>
        <scheme val="minor"/>
      </rPr>
      <t xml:space="preserve">   
 *** Évaluation effectuée dans l'onglet Montage financier.</t>
    </r>
  </si>
  <si>
    <t>Date de l'événement survenu</t>
  </si>
  <si>
    <t>La demande présente un budget d'aide maximum de 100 000$, pour les coûts admissibles</t>
  </si>
  <si>
    <t xml:space="preserve">Date du report de l'événement si applicable </t>
  </si>
  <si>
    <r>
      <t xml:space="preserve">L'aide financière maximale permise est respectée.
</t>
    </r>
    <r>
      <rPr>
        <i/>
        <sz val="11"/>
        <rFont val="Calibri"/>
        <family val="2"/>
        <scheme val="minor"/>
      </rPr>
      <t>(90% des coûts admissibles)</t>
    </r>
  </si>
  <si>
    <t xml:space="preserve">Documents requis </t>
  </si>
  <si>
    <t xml:space="preserve">Le demandeur a transmis l’ensemble des documents obligatoires : </t>
  </si>
  <si>
    <t>Formulaire de demande rempli (TRANSMIS EN FORMAT EXCEL), incluant la grille du montage financier détaillé, précis et complet.</t>
  </si>
  <si>
    <t>La démonstration claire de la gravité et l'urgence de la situation
Preuves fournies, si applicables</t>
  </si>
  <si>
    <t>Photos des dommages si applicable</t>
  </si>
  <si>
    <t>Démonstration que le demandeur a pris contact avec sa compagnie d'assurance, si applicable</t>
  </si>
  <si>
    <t>La réception des états financiers pour le même événement lors de l'édition précédente</t>
  </si>
  <si>
    <t>La signature de la Convention avec Tourisme Montréal</t>
  </si>
  <si>
    <t xml:space="preserve">Documents complémentaires pour le 2e versement : </t>
  </si>
  <si>
    <t>Plan de gestion des risques</t>
  </si>
  <si>
    <t>Plan d'adaptation aux changements climatiques</t>
  </si>
  <si>
    <t>Plan de communication de crise</t>
  </si>
  <si>
    <t>État des résultats signé par les administrateurs qui détaille l'emploi des fonds, accompagné des factures et preuves de paiement</t>
  </si>
  <si>
    <t>Le promoteur a pris connaissance des documents requis lors de la reddition de compte et, s’il obtient une aide financière, il s'engage à les transmettre.</t>
  </si>
  <si>
    <t>Admissibilité de la demande</t>
  </si>
  <si>
    <t xml:space="preserve">La demande est-elle admissible? </t>
  </si>
  <si>
    <t>Commentaires de l'analyste</t>
  </si>
  <si>
    <t>Section Analyste - Objectifs</t>
  </si>
  <si>
    <t xml:space="preserve">Vérifications </t>
  </si>
  <si>
    <t>Capacité du demandeur</t>
  </si>
  <si>
    <t>Un plan de gestion des risques avec des mesures de mitigation a-t-il été intégré à la planification de l’édition actuelle de votre événement ou festival ?</t>
  </si>
  <si>
    <t>Le demandeur fait-il déjà preuve de préparation et de planification en matière de gestion des risques ?</t>
  </si>
  <si>
    <t>Un plan de communication de crise qui tient compte des visiteurs et des résidents a-t-il été intégré à la planification de l’édition actuelle de votre événement ou festival ?</t>
  </si>
  <si>
    <t>Le demandeur a-t-il déjà intégré des mesures d'adaptation aux changements climatiques ?</t>
  </si>
  <si>
    <t>Des mesures d’adaptation aux changements climatiques ont-elles déjà été intégrées dans l’organisation de votre festival ou événement ?
Exemples de mesures (non exclusives)
- Infrastructures résistantes au climat
- Plan d'évacuation clair
- Points d'eau potable
- Zones ombragées
- Consultant(e)  (climatologue, météorologiste)
- Utilisation de sources d'énergie renouvelables 
- Approvisionnement responsable
- Gestion des déchets</t>
  </si>
  <si>
    <t>Le demandeur a-t-il déjà des idées ou mesures d'adaptation aux changements climatiques pour la prochaine édition de l'événement ou du festival ?</t>
  </si>
  <si>
    <t>Quels documents seront produits pour obtenir le second versement ? </t>
  </si>
  <si>
    <t>Le soutien financier aidera-t-il à réduire le risque pour l’expérience des visiteurs et des résidents et la réputation du festival ou événement lors des éditions futures ?</t>
  </si>
  <si>
    <t xml:space="preserve">Selon vous, quelles actions sont requises pour réduire les menaces ou la probabilité qu'elles réapparaissent sur le long terme ? </t>
  </si>
  <si>
    <t>Impact du projet</t>
  </si>
  <si>
    <t>Pourriez-vous décrire brièvement les actions spécifiques qui seront mises en œuvre pour la prochaine édition de votre événement ou festival, et comment envisagez-vous de faire face aux menaces du changement climatique ?</t>
  </si>
  <si>
    <t>Le soutien engendre-t-il un impact positif sur le demandeur ?</t>
  </si>
  <si>
    <t xml:space="preserve">Veuillez décrire brièvement les résultats attendus, financés par le FUAC, ainsi que les indicateurs employés pour évaluer l'amélioration de l'adaptation aux changements climatiques pour les prochaines éditions. </t>
  </si>
  <si>
    <t>Le demandeur a-t-il consulté des experts en changements climatiques pour élaborer son plan d'adaptation ?</t>
  </si>
  <si>
    <t>Le de a-t-il une bonne expertise et expérience dans la gestion de projet d'envergure ?</t>
  </si>
  <si>
    <t>Faible risque du projet ?</t>
  </si>
  <si>
    <t xml:space="preserve">La structure et le montage financier sont-ils fiables et réalistes ? </t>
  </si>
  <si>
    <t>Section Analyste - Grille des dépenses</t>
  </si>
  <si>
    <t xml:space="preserve">Veuillez noter que la grille du budget doit être détaillée, précise et complète. </t>
  </si>
  <si>
    <t>Budget – Décompte détaillé de toutes les dépenses</t>
  </si>
  <si>
    <t xml:space="preserve">Dépenses de la demande  </t>
  </si>
  <si>
    <t>Description des dépenses</t>
  </si>
  <si>
    <t>Précisions</t>
  </si>
  <si>
    <t xml:space="preserve">Si la dépense est une de main-d'œuvre, mentionné si salaire interne ou honoraires professionnels </t>
  </si>
  <si>
    <t>Montant
Dépenses admissibles</t>
  </si>
  <si>
    <t>Montant 
Dépenses non admissibles</t>
  </si>
  <si>
    <t>Coûts totaux 
Dépenses admissibles</t>
  </si>
  <si>
    <t>Coûts totaux 
Dépenses  non admissibles</t>
  </si>
  <si>
    <t>Coûts totaux du projet</t>
  </si>
  <si>
    <t>Coûts admissibles réels du projet</t>
  </si>
  <si>
    <t>Sous-total</t>
  </si>
  <si>
    <t>Total</t>
  </si>
  <si>
    <t>Budget – cofinancement</t>
  </si>
  <si>
    <t>Cofinancement de la demande</t>
  </si>
  <si>
    <t xml:space="preserve">Description du soutien financier par l'assureur,  ou autres partenaires financiers si applicable </t>
  </si>
  <si>
    <t>Type d’aide (apport de fonds propre, prêt, subvention, revenus en bien et service)</t>
  </si>
  <si>
    <t>Statut (Confirmé, En attente, Non demandé)</t>
  </si>
  <si>
    <t xml:space="preserve">Montant </t>
  </si>
  <si>
    <t>Description du financement (bailleur de fonds, nom du programme)</t>
  </si>
  <si>
    <t>Statut</t>
  </si>
  <si>
    <t>Montant</t>
  </si>
  <si>
    <t>Pourcentage</t>
  </si>
  <si>
    <t>Subvention</t>
  </si>
  <si>
    <t>En attente</t>
  </si>
  <si>
    <t>FUAC (Montant demandé)</t>
  </si>
  <si>
    <t>Veuillez ne pas modifier l'emplacement de la ligne destinée au montant de l'aide financière demandé au FUAC.</t>
  </si>
  <si>
    <t>FUAC (Montant recommandé)</t>
  </si>
  <si>
    <t xml:space="preserve">Manque à gagner </t>
  </si>
  <si>
    <t>Règles d’attribution du Fonds</t>
  </si>
  <si>
    <t xml:space="preserve">Aide financière maximale du FUAC </t>
  </si>
  <si>
    <r>
      <t xml:space="preserve">Pourcentage maximal d’aide financière </t>
    </r>
    <r>
      <rPr>
        <i/>
        <sz val="12"/>
        <rFont val="Calibri"/>
        <family val="2"/>
        <scheme val="minor"/>
      </rPr>
      <t>(sur les coûts admissibles)</t>
    </r>
  </si>
  <si>
    <t>Montant maximum de l'enveloppe total du FUAC</t>
  </si>
  <si>
    <t>Rappel des dépenses admissibles et non admissibles</t>
  </si>
  <si>
    <t xml:space="preserve">Dépenses admissibles </t>
  </si>
  <si>
    <t xml:space="preserve">Les dépenses admissibles : 
• Les coûts reliés au report ou à l’annulation de l’événement dans son entièreté ou en partie; 
• Les coûts associés aux modifications ou ajouts de dépenses logistiques et opérationnelles; 
• Les coûts liés au déménagement ou au déplacement de l’événement, à condition qu’il reste à Montréal; 
• Les coûts découlant de dommages irréversibles à l’équipement; 
• Les pertes des revenus autonomes dus à l’enjeu climatique extrême; 
• Les honoraires pour les consultants tels que climatologue; météorologiste et gestionnaire des risques; 
• Les heures salariales supplémentaires dues à l’enjeu climatique. 
</t>
  </si>
  <si>
    <t>Dépenses non admissibles</t>
  </si>
  <si>
    <t xml:space="preserve">• Une dépense qui est couverte par une couverture d’assurance; L’aide au fonctionnement; 
• Les coûts reliés au fonds de roulement, au service de la dette, au remboursement d’un prêt; 
• Les coûts reliés à la mise aux normes, au maintien d’actifs et à la conformité aux règlements;  
• Les coûts ou les activités d’exploitation courants ou continus (p. ex., chauffage, climatisation et éclairage ; sécurité, abonnements à des logiciels ou à des services ; ou frais d’adhésion);  
• La partie de la taxe de vente du Québec et la partie de la taxe sur les produits et les services ainsi que les autres coûts pour lesquels l’entreprise (ou une tierce partie) a droit à un remboursement; 
• Les salaires et/ou avantages sociaux réguliers du personnel ou des partenaires candidats; 
• Les transferts d’actifs ainsi que les dons et les contributions en nature ou en services; 
• Les frais usuels d’entretien et ceux liés à l’exploitation; 
• Des améliorations majeures aux immobilisations ou des rénovations majeures aux installations existantes et/ou la construction de nouvelles installations permanentes; 
• Les frais de financement; 
• La rémunération versée à un lobbyiste; 
• Les frais de fonctionnement, d’exploitation ou d’administration directs ou indirects courants de l’entreprise. </t>
  </si>
  <si>
    <t>Respect des ratios</t>
  </si>
  <si>
    <t>La demande respecte l'ensemble des règles d’attribution du Fonds</t>
  </si>
  <si>
    <t>Si la réponse est négative, le projet est inadmissible.</t>
  </si>
  <si>
    <t xml:space="preserve">Coût total de la demande : </t>
  </si>
  <si>
    <t xml:space="preserve">Financement total de la demande : </t>
  </si>
  <si>
    <t xml:space="preserve">Équilibre budgétaire :
</t>
  </si>
  <si>
    <t>La demande respecte— t-elle les coûts totaux permis  ?</t>
  </si>
  <si>
    <t xml:space="preserve">Coût total admissible de la demande : </t>
  </si>
  <si>
    <t>Aide recommandée du FUAC :</t>
  </si>
  <si>
    <t>Pourcentage du FUAC sur les coûts admissibles :</t>
  </si>
  <si>
    <t>La demande respecte— t-elle le maximum d'aide financière permis (90%) ?</t>
  </si>
  <si>
    <t>Je, soussigné(e),</t>
  </si>
  <si>
    <t>,</t>
  </si>
  <si>
    <t xml:space="preserve">déclare que les renseignements fournis dans cette demande et les documents joints sont complets et véridiques. Je m’engage à fournir aux représentants de Tourisme Montréal 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Tourisme Montréal  décrivant les obligations du demandeur, les éléments du projet et les documents de reddition de comptes exigés. </t>
  </si>
  <si>
    <t>J'accepte.</t>
  </si>
  <si>
    <t>Je déclare être la personne dûment autorisée par l'organisation à soumettre une demande d’aide financière.</t>
  </si>
  <si>
    <t>Diffusion des informations transmises</t>
  </si>
  <si>
    <t>Les données transmises dans le présent formulaire seront étudiés par le personnel de Tourisme Montréal et leurs constats seront transmis aux membres du comité interne. Nous vous invitons à nous informer de toute modification aux renseignements que vous nous avez déjà transmis afin de pouvoir mettre à jour ces données.</t>
  </si>
  <si>
    <t xml:space="preserve">J'autorise Tourisme Montréal à collecter et à utiliser tout renseignement nécessaire à l’analyse et au traitement du dossier de l’entreprise requérante, ainsi qu’à discuter et à dévoiler lesdits renseignements ou partie de ceux-ci à toute personne ou entité étant dans le processus décisionnel de l'octroi de l'aide financière relativement au projet ainsi qu'à toute entité gouvernementale et tout participant financier confirmé ou envisagé, à laquelle Tourisme Montréal juge nécessaire de les transmettre dans le cadre de l’analyse et traitement dudit dossier.  </t>
  </si>
  <si>
    <t xml:space="preserve">Instructions pour le dépôt: </t>
  </si>
  <si>
    <t>1. Transmettre par courriel le formulaire de demande d'aide financière, en s'assurant que chaque onglet soit dûment remplit, et accompagné de tous les documents requis à l’adresse suivante : fuac@mtl.org</t>
  </si>
  <si>
    <t>Fiche d'analyse de la demande</t>
  </si>
  <si>
    <t xml:space="preserve">Nom de l'organisme dépositaire : </t>
  </si>
  <si>
    <t>Nom du festival ou de l'événement</t>
  </si>
  <si>
    <t>Description de la gravité de la situation
• Soudaineté : Le Fonds considère qu’une situation est urgente si elle est apparue au cours des dernières semaines ou si l’intensité d’une menace existante s’est subitement dégradée;
• Imprévisibilité : Le Fonds finance en priorité les festivals et événements confrontés à des situations dont la menace était incertaine et à laquelle il était donc difficile de se préparer;
• Durée et réversibilité de l'impact : Le Fonds accorde la priorité aux actions qui évitent des dommages irréversibles de l’édition en cours ou réduisent les effets négatifs à court terme.</t>
  </si>
  <si>
    <t>Impact climatique survenu</t>
  </si>
  <si>
    <t>='Description de l''enjeu'!C6</t>
  </si>
  <si>
    <t xml:space="preserve">Description sommaire de l'inpact : </t>
  </si>
  <si>
    <t>Budget total du projet :</t>
  </si>
  <si>
    <t xml:space="preserve">Montant demandé : </t>
  </si>
  <si>
    <t>Recommandation de Tourisme Montréal</t>
  </si>
  <si>
    <t>L'analyste ne recommande pas le soutien financier du projet puisqu’il n'est pas admissible au Fonds.</t>
  </si>
  <si>
    <t>L’analyste ne recommande pas le soutien financier de la demande puisqu’il ne répond pas aux objectifs du Fonds, ni à la définition du risque établie par l'UNESCO</t>
  </si>
  <si>
    <t>L’analyste ne recommande pas le soutien financier de la demande puisque la demande ne correspond pas aux critères spécifiques que nous avons définis</t>
  </si>
  <si>
    <t>OU</t>
  </si>
  <si>
    <t>L'analyste recommande le soutien financier de la demande puisqu’il répond aux objectifs du Fonds</t>
  </si>
  <si>
    <t xml:space="preserve">Montant  recommandé : </t>
  </si>
  <si>
    <t>% de l'aide financière (sur les coûts totaux) :</t>
  </si>
  <si>
    <t xml:space="preserve">Justifiez la recommandation positive ou négative : </t>
  </si>
  <si>
    <t xml:space="preserve">Type de Volet </t>
  </si>
  <si>
    <t>Portée</t>
  </si>
  <si>
    <t xml:space="preserve">Menu oui non </t>
  </si>
  <si>
    <t>Évaluation des critères</t>
  </si>
  <si>
    <t>Ouverture</t>
  </si>
  <si>
    <t>AEQ</t>
  </si>
  <si>
    <t>Contrat</t>
  </si>
  <si>
    <t>MCC</t>
  </si>
  <si>
    <t>Accès à l’égalité</t>
  </si>
  <si>
    <t xml:space="preserve">Accessibilité </t>
  </si>
  <si>
    <t>Clientèle hors Qc</t>
  </si>
  <si>
    <t>Statut financement</t>
  </si>
  <si>
    <t>Type Financement</t>
  </si>
  <si>
    <t>Source financement (liste de la BD)</t>
  </si>
  <si>
    <t xml:space="preserve">Municipalité </t>
  </si>
  <si>
    <t>Région adm.</t>
  </si>
  <si>
    <t>Région touristique</t>
  </si>
  <si>
    <t>Liste de produits</t>
  </si>
  <si>
    <t>Innovation</t>
  </si>
  <si>
    <t>Objectif</t>
  </si>
  <si>
    <t>Type tourisme (Nouvelle tendance)</t>
  </si>
  <si>
    <t xml:space="preserve">Tourisme durable </t>
  </si>
  <si>
    <t>Clientèles visées</t>
  </si>
  <si>
    <t>NomElementDepense</t>
  </si>
  <si>
    <t>TypeDepenseId</t>
  </si>
  <si>
    <t>NomTypeDepense</t>
  </si>
  <si>
    <t>Ventilation de dépenses</t>
  </si>
  <si>
    <t>Volume des touristes</t>
  </si>
  <si>
    <t>Taux  hors QC de la région touristique</t>
  </si>
  <si>
    <t>MRC</t>
  </si>
  <si>
    <t>CodeCircElect</t>
  </si>
  <si>
    <t>NomCircElect</t>
  </si>
  <si>
    <t>Circonscription</t>
  </si>
  <si>
    <t>Impacts climatiques admissibles</t>
  </si>
  <si>
    <t>État de l'événement</t>
  </si>
  <si>
    <t>Documents 2e versement</t>
  </si>
  <si>
    <t>Volet 1 : Projets stratégiques de développement de la destination</t>
  </si>
  <si>
    <t>Locale</t>
  </si>
  <si>
    <t>Inférieur au taux enregistré par la région touristique</t>
  </si>
  <si>
    <t>Contribution non remboursable</t>
  </si>
  <si>
    <t>ATR</t>
  </si>
  <si>
    <t>Abercorn</t>
  </si>
  <si>
    <t>Abitibi-Témiscamingue</t>
  </si>
  <si>
    <t>Activités d’aventure et écotourisme</t>
  </si>
  <si>
    <t>Modèle d'affaires</t>
  </si>
  <si>
    <t>Assurer le maintien d’infrastructures ou d’équipements en remplaçant ceux qui sont désuets</t>
  </si>
  <si>
    <t>Tourisme de luxe</t>
  </si>
  <si>
    <t>Adaptation du secteur touristique aux changements climatiques</t>
  </si>
  <si>
    <t>Couples de 30 ans et plus</t>
  </si>
  <si>
    <t>Autre</t>
  </si>
  <si>
    <t>Études</t>
  </si>
  <si>
    <t>Québec</t>
  </si>
  <si>
    <t>Reste du Canada</t>
  </si>
  <si>
    <t>États-Unis</t>
  </si>
  <si>
    <t>Autres pays</t>
  </si>
  <si>
    <t>Total Hors Qc</t>
  </si>
  <si>
    <t>(MRC) Abitibi (880)</t>
  </si>
  <si>
    <t>579</t>
  </si>
  <si>
    <t>Abitibi-Est</t>
  </si>
  <si>
    <t>Oui, vous réferer aux normes des fédérations sportives</t>
  </si>
  <si>
    <t>Volet 3 : Projets hôteliers</t>
  </si>
  <si>
    <t>Régionale</t>
  </si>
  <si>
    <t>Oui</t>
  </si>
  <si>
    <t>Communauté ou nation autochtone reconnue par l'Assemblée nationale</t>
  </si>
  <si>
    <t>À l’année</t>
  </si>
  <si>
    <t>Attesté</t>
  </si>
  <si>
    <t>Oui, je m’y engage</t>
  </si>
  <si>
    <t>Oui, nous sommes assujettis</t>
  </si>
  <si>
    <t>Établissement accessible</t>
  </si>
  <si>
    <t>Supérieur au taux enregistré par la région touristique</t>
  </si>
  <si>
    <t>Non demandée</t>
  </si>
  <si>
    <t>Prêt gouvernemental – Contribution remboursable</t>
  </si>
  <si>
    <t>Fédéral – Patrimoine Canada</t>
  </si>
  <si>
    <t>Acton Vale</t>
  </si>
  <si>
    <t>Bas-Saint-Laurent</t>
  </si>
  <si>
    <t>Baie-James</t>
  </si>
  <si>
    <t>Activités d’adrénaline</t>
  </si>
  <si>
    <t xml:space="preserve">Partenariats innovants </t>
  </si>
  <si>
    <t>Innover et répondre de façon créative aux défis, enjeux et nouvelles occasions que présentera le retour à la croissance</t>
  </si>
  <si>
    <t>Tourisme lent</t>
  </si>
  <si>
    <t>Intégration de la mobilité durable</t>
  </si>
  <si>
    <t>Couples âgés de 25 à 29 ans</t>
  </si>
  <si>
    <t>Étude technique (plans et devis)</t>
  </si>
  <si>
    <t>Immobilisation</t>
  </si>
  <si>
    <t>01_Îles-de-la-Madeleine</t>
  </si>
  <si>
    <t>(MRC) Abitibi-Ouest (870)</t>
  </si>
  <si>
    <t>573</t>
  </si>
  <si>
    <t>Abitibi-Ouest</t>
  </si>
  <si>
    <t>Pollution atmosphérique (smog)  (Cote air Santé &gt; 10)</t>
  </si>
  <si>
    <t>Annulé</t>
  </si>
  <si>
    <t>Non</t>
  </si>
  <si>
    <t>Nationale</t>
  </si>
  <si>
    <t>Coopérative</t>
  </si>
  <si>
    <t>Saisonnière</t>
  </si>
  <si>
    <t>Accrédité</t>
  </si>
  <si>
    <t>Ne s’applique pas, projet de moins de 100 000 $ en coûts de construction</t>
  </si>
  <si>
    <t>Oui, mais nous ne sommes pas assujettis</t>
  </si>
  <si>
    <t>Un programme d’accès est déjà en place</t>
  </si>
  <si>
    <t>Établissement partiellement accessible</t>
  </si>
  <si>
    <t>Équivalente au taux enregistré par la région touristique</t>
  </si>
  <si>
    <t>Prêt hypothécaire</t>
  </si>
  <si>
    <t>Fédéral Autres</t>
  </si>
  <si>
    <t>Adstock</t>
  </si>
  <si>
    <t>Capitale-Nationale</t>
  </si>
  <si>
    <t>Agrotourisme / Tourisme gourmand</t>
  </si>
  <si>
    <t>Concept nouveau et significativement amélioré</t>
  </si>
  <si>
    <t>Assurer la rentabilité et la pérennité de l’organisation</t>
  </si>
  <si>
    <t>Recherche d’authenticité</t>
  </si>
  <si>
    <t>Le projet ne présente aucune mesure écoresponsable</t>
  </si>
  <si>
    <t>Familles avec des enfants de moins de 12 ans ou famille élargie</t>
  </si>
  <si>
    <t>Plan d'affaires</t>
  </si>
  <si>
    <t>Hébergement</t>
  </si>
  <si>
    <t>02 _Gaspésie</t>
  </si>
  <si>
    <t>(MRC) Acton (480)</t>
  </si>
  <si>
    <t>437</t>
  </si>
  <si>
    <t>Acadie</t>
  </si>
  <si>
    <t>Inondations (Pluies &gt; 50 mm/h)</t>
  </si>
  <si>
    <t>Déplacé</t>
  </si>
  <si>
    <t>Ne s’applique pas</t>
  </si>
  <si>
    <t>Internationale</t>
  </si>
  <si>
    <t>Coopérative autochtone</t>
  </si>
  <si>
    <t>En démarrage</t>
  </si>
  <si>
    <t>En approbation</t>
  </si>
  <si>
    <t>Ne s’applique pas, l’organisation est une entité municipale, ou une communauté ou une nation autochtone</t>
  </si>
  <si>
    <t>Oui, nous attendons la confirmation</t>
  </si>
  <si>
    <t>Ne s’applique pas, l’organisation n’est pas un OBL et/ou ne demande pas une aide de 100 000 $ ou plus</t>
  </si>
  <si>
    <t>Établissement non accessible</t>
  </si>
  <si>
    <t>Confirmée</t>
  </si>
  <si>
    <t>Garantie de prêt</t>
  </si>
  <si>
    <t>Fédéral DEC</t>
  </si>
  <si>
    <t>Aguanish</t>
  </si>
  <si>
    <t>Centre-du-Québec</t>
  </si>
  <si>
    <t>Cantons-de-l'Est</t>
  </si>
  <si>
    <t>Architecture, design, patrimoine bâti</t>
  </si>
  <si>
    <t>Développement de solutions numériques ou intégration de nouvelles technologies</t>
  </si>
  <si>
    <t>Diversifier l’offre d’activités de l’organisation</t>
  </si>
  <si>
    <t xml:space="preserve">Tourisme favorisant la santé </t>
  </si>
  <si>
    <t>Performance accrue de la gestion de l'eau</t>
  </si>
  <si>
    <t>Groupe d’amis</t>
  </si>
  <si>
    <t>Acquisition de technologies, de logiciels ou de progiciels</t>
  </si>
  <si>
    <t>Restauration</t>
  </si>
  <si>
    <t>03_Bas-Saint-Laurent</t>
  </si>
  <si>
    <t>(MRC) Administration régionale Kativik (992)</t>
  </si>
  <si>
    <t>373</t>
  </si>
  <si>
    <t>Anjou-Louis-Riel</t>
  </si>
  <si>
    <t>Vague de chaleur (Temp &gt; 33°C, Humidex &gt; 40°C pour 3 jours)</t>
  </si>
  <si>
    <t>Reporté</t>
  </si>
  <si>
    <t>Entité municipale</t>
  </si>
  <si>
    <t>Ne s’applique pas, il ne s’agit ni d’un projet de construction ni d’agrandissement de plus de 150 000 $</t>
  </si>
  <si>
    <t>Refusée</t>
  </si>
  <si>
    <t>Prêt</t>
  </si>
  <si>
    <t>Fédéral SADC</t>
  </si>
  <si>
    <t>Akulivik</t>
  </si>
  <si>
    <t>Chaudière-Appalaches</t>
  </si>
  <si>
    <t>Attractions touristiques</t>
  </si>
  <si>
    <t>Innovation en matière de développement durable</t>
  </si>
  <si>
    <t>Assurer la compétitivité de l’organisation</t>
  </si>
  <si>
    <t>Participation de la communauté locale à l’expérience</t>
  </si>
  <si>
    <t>Performance accrue de la gestion de l'énergie</t>
  </si>
  <si>
    <t>Personnes seules de 30 ans et plus</t>
  </si>
  <si>
    <t>Aménagement de sentiers</t>
  </si>
  <si>
    <t>Honoraires professionnels</t>
  </si>
  <si>
    <t>04_Québec</t>
  </si>
  <si>
    <t>(MRC) Antoine-Labelle (790)</t>
  </si>
  <si>
    <t>535</t>
  </si>
  <si>
    <t>Argenteuil</t>
  </si>
  <si>
    <t>Vents forts (Vent soutenu &gt; 70 km/h, rafales &gt; 90 km/h)</t>
  </si>
  <si>
    <t xml:space="preserve">Organisme à but lucratif </t>
  </si>
  <si>
    <t>Marge de crédit</t>
  </si>
  <si>
    <t>Filaction – Fonds Tourisme PME</t>
  </si>
  <si>
    <t>Akwesasne</t>
  </si>
  <si>
    <t>Côte-Nord</t>
  </si>
  <si>
    <t>Charlevoix</t>
  </si>
  <si>
    <t>Attrait / Équipement</t>
  </si>
  <si>
    <t>Améliorer la performance de l’organisation en matière de recrutement, d’attraction et de rétention de la main-d’œuvre</t>
  </si>
  <si>
    <t>Écotourisme et tourisme de nature</t>
  </si>
  <si>
    <t>Performance accrue de la gestion des matières premières et des matières résiduelles</t>
  </si>
  <si>
    <t>Personnes seules âgées de 18 à 24 ans</t>
  </si>
  <si>
    <t>Aménagement extérieur</t>
  </si>
  <si>
    <t>Ressources humaines</t>
  </si>
  <si>
    <t>05_Charlevoix</t>
  </si>
  <si>
    <t>(MRC) Argenteuil (760)</t>
  </si>
  <si>
    <t>323</t>
  </si>
  <si>
    <t>Arthabaska</t>
  </si>
  <si>
    <t>Verglas (Pluie verglaçante &gt; 6 heures, événement annulé)</t>
  </si>
  <si>
    <t>Organisme à but non lucratif</t>
  </si>
  <si>
    <t>Apport de fonds propres</t>
  </si>
  <si>
    <t>Albanel</t>
  </si>
  <si>
    <t>Estrie</t>
  </si>
  <si>
    <t>Accélérer la mise en place de pratiques novatrices et durables dans l’organisation</t>
  </si>
  <si>
    <t>Découverte de produits locaux ou régionaux</t>
  </si>
  <si>
    <t>Réduction des nuisances et de l’empreinte environnementale locale</t>
  </si>
  <si>
    <t>Personnes seules âgées de 25 à 29 ans</t>
  </si>
  <si>
    <t>Aménagement intérieur</t>
  </si>
  <si>
    <t>Promotion/Marketing/Commercialisation</t>
  </si>
  <si>
    <t>06_Chaudières-Appalaches</t>
  </si>
  <si>
    <t>(MRC) Arthabaska (390)</t>
  </si>
  <si>
    <t>309</t>
  </si>
  <si>
    <t>Beauce-Nord</t>
  </si>
  <si>
    <t>Tornade (EF2 à EF5)</t>
  </si>
  <si>
    <t xml:space="preserve">Organisme autochtone à but lucratif </t>
  </si>
  <si>
    <t>FPEC – Prog. Financement petite entreprise</t>
  </si>
  <si>
    <t>Gouvernement Nation Crie</t>
  </si>
  <si>
    <t>Albertville</t>
  </si>
  <si>
    <t>Gaspésie–Îles-de-la-Madeleine</t>
  </si>
  <si>
    <t>Centre culturel, salle de spectacles, arts de la scène</t>
  </si>
  <si>
    <t>Diminuer la vulnérabilité de l’organisation à la saisonnalité de l’offre ou à la météo</t>
  </si>
  <si>
    <t>Tourisme responsable et durable</t>
  </si>
  <si>
    <t>Autre mesure écoresponsable (précisez) :</t>
  </si>
  <si>
    <t>Retraités</t>
  </si>
  <si>
    <t>Intégration des arts</t>
  </si>
  <si>
    <t>07_Mauricie</t>
  </si>
  <si>
    <t>(MRC) Avignon (60)</t>
  </si>
  <si>
    <t>293</t>
  </si>
  <si>
    <t>Beauce-Sud</t>
  </si>
  <si>
    <t>Organisme autochtone à but non lucratif</t>
  </si>
  <si>
    <t>Service de dette</t>
  </si>
  <si>
    <t>Alleyn-et-Cawood</t>
  </si>
  <si>
    <t>Lanaudière</t>
  </si>
  <si>
    <t>Eeyou Istchee</t>
  </si>
  <si>
    <t>Congrès et réunions d’affaires</t>
  </si>
  <si>
    <t>Intégrer les nouvelles technologies et accélérer le virage numérique de l’organisation</t>
  </si>
  <si>
    <t>Tourisme virtuel</t>
  </si>
  <si>
    <t>Autre (précisez) :</t>
  </si>
  <si>
    <t>Bateau</t>
  </si>
  <si>
    <t>Fonds de roulement</t>
  </si>
  <si>
    <t>08_Cantons-de-L’Est</t>
  </si>
  <si>
    <t>(MRC) Beauce-Sartigan (290)</t>
  </si>
  <si>
    <t>153</t>
  </si>
  <si>
    <t>Beauharnois</t>
  </si>
  <si>
    <t>Regroupement de ces clientèles</t>
  </si>
  <si>
    <t>IQ Tourisme</t>
  </si>
  <si>
    <t>Alma</t>
  </si>
  <si>
    <t>Laurentides</t>
  </si>
  <si>
    <t>Gaspésie</t>
  </si>
  <si>
    <t>Expérience autochtone</t>
  </si>
  <si>
    <t xml:space="preserve">Rejoindre de nouvelles clientèles </t>
  </si>
  <si>
    <t>Travailleur nomade</t>
  </si>
  <si>
    <t>Construction</t>
  </si>
  <si>
    <t>Autres dépenses</t>
  </si>
  <si>
    <t>09_Montérégie</t>
  </si>
  <si>
    <t>(MRC) Beauharnois-Salaberry (700)</t>
  </si>
  <si>
    <t>303</t>
  </si>
  <si>
    <t>Bellechasse</t>
  </si>
  <si>
    <t>Prêt – PADAT</t>
  </si>
  <si>
    <t>Mise de fonds</t>
  </si>
  <si>
    <t>Amherst</t>
  </si>
  <si>
    <t>Laval</t>
  </si>
  <si>
    <t>Îles-de-la-Madeleine</t>
  </si>
  <si>
    <t>Exposition</t>
  </si>
  <si>
    <t>Repenser l’expérience et développer une offre adaptée aux nouveaux besoins des voyageurs (produits et services)</t>
  </si>
  <si>
    <t xml:space="preserve">Utilisation des technologies sans contact </t>
  </si>
  <si>
    <t>Équipements</t>
  </si>
  <si>
    <t>10_Lanaudière</t>
  </si>
  <si>
    <t>(MRC) Bécancour (380)</t>
  </si>
  <si>
    <t>353</t>
  </si>
  <si>
    <t>Berthier</t>
  </si>
  <si>
    <t>Garantie de prêt – PADAT</t>
  </si>
  <si>
    <t>MRC/CLD</t>
  </si>
  <si>
    <t>Amos</t>
  </si>
  <si>
    <t>Mauricie</t>
  </si>
  <si>
    <t>Festival &amp; Événement</t>
  </si>
  <si>
    <t>Espaces administratifs</t>
  </si>
  <si>
    <t>11_Laurentides</t>
  </si>
  <si>
    <t>(MRC) Bellechasse (190)</t>
  </si>
  <si>
    <t>525</t>
  </si>
  <si>
    <t>Bertrand</t>
  </si>
  <si>
    <t>Subvention – PADAT</t>
  </si>
  <si>
    <t>MTO</t>
  </si>
  <si>
    <t>Amqui</t>
  </si>
  <si>
    <t>Montérégie</t>
  </si>
  <si>
    <t>Golf</t>
  </si>
  <si>
    <t>Espaces commerciaux</t>
  </si>
  <si>
    <t>12_Montréal</t>
  </si>
  <si>
    <t>(MRC) Bonaventure (50)</t>
  </si>
  <si>
    <t>473</t>
  </si>
  <si>
    <t>Blainville</t>
  </si>
  <si>
    <t>MTO – Autre</t>
  </si>
  <si>
    <t>Ange-Gardien</t>
  </si>
  <si>
    <t>Montréal</t>
  </si>
  <si>
    <t>Infrastructures municipales / autres</t>
  </si>
  <si>
    <t>Interprétation</t>
  </si>
  <si>
    <t>13_Outaouais</t>
  </si>
  <si>
    <t>(MRC) Brome-Missisquoi (460)</t>
  </si>
  <si>
    <t>713</t>
  </si>
  <si>
    <t>Bonaventure</t>
  </si>
  <si>
    <t>MTO – PAET (Kéroul)</t>
  </si>
  <si>
    <t>Angliers</t>
  </si>
  <si>
    <t>Nord-du-Québec</t>
  </si>
  <si>
    <t>Infrastructures municipales / quais</t>
  </si>
  <si>
    <t>Mise à niveau</t>
  </si>
  <si>
    <t>14_Abitibi-Témiscamingue</t>
  </si>
  <si>
    <t>(MRC) Caniapiscau (972)</t>
  </si>
  <si>
    <t>243</t>
  </si>
  <si>
    <t>Borduas</t>
  </si>
  <si>
    <t>Armagh</t>
  </si>
  <si>
    <t>Outaouais</t>
  </si>
  <si>
    <t>Institutions muséales et économusées</t>
  </si>
  <si>
    <t>Quai</t>
  </si>
  <si>
    <t>15_Saguenay-Lac-Saint-Jean</t>
  </si>
  <si>
    <t>(MRC) Charlevoix (160)</t>
  </si>
  <si>
    <t>431</t>
  </si>
  <si>
    <t>Bourassa-Sauvé</t>
  </si>
  <si>
    <t>MTQ</t>
  </si>
  <si>
    <t>Arundel</t>
  </si>
  <si>
    <t>Saguenay–Lac-Saint-Jean</t>
  </si>
  <si>
    <t>Sites naturels et patrimoniaux</t>
  </si>
  <si>
    <t>Signalisation</t>
  </si>
  <si>
    <t>16_Manicouagan</t>
  </si>
  <si>
    <t>(MRC) Charlevoix-Est (150)</t>
  </si>
  <si>
    <t>377</t>
  </si>
  <si>
    <t>Bourget</t>
  </si>
  <si>
    <t>Asbestos</t>
  </si>
  <si>
    <t>Multi-régions</t>
  </si>
  <si>
    <t>Ski de fond, raquette ou randonnée</t>
  </si>
  <si>
    <t>Terrain</t>
  </si>
  <si>
    <t>17_Duplessis</t>
  </si>
  <si>
    <t>(MRC) Coaticook (440)</t>
  </si>
  <si>
    <t>129</t>
  </si>
  <si>
    <t>Brome-Missisquoi</t>
  </si>
  <si>
    <t>Ascot Corner</t>
  </si>
  <si>
    <t>Nunavik</t>
  </si>
  <si>
    <t>Spas, tourisme de santé et de mieux être</t>
  </si>
  <si>
    <t>18_Baie James</t>
  </si>
  <si>
    <t>(MRC) D'Autray (520)</t>
  </si>
  <si>
    <t>193</t>
  </si>
  <si>
    <t>Chambly</t>
  </si>
  <si>
    <t>Provincial Autre</t>
  </si>
  <si>
    <t>Aston-Jonction</t>
  </si>
  <si>
    <t>Tourisme de villégiature</t>
  </si>
  <si>
    <t>19_Laval</t>
  </si>
  <si>
    <t>(MRC) Deux-Montagnes (720)</t>
  </si>
  <si>
    <t>593</t>
  </si>
  <si>
    <t>Champlain</t>
  </si>
  <si>
    <t>Provincial MAMOT</t>
  </si>
  <si>
    <t>Auclair</t>
  </si>
  <si>
    <t>Tourisme religieux</t>
  </si>
  <si>
    <t>Équipements et matériel</t>
  </si>
  <si>
    <t>20_Centre-du-Québec</t>
  </si>
  <si>
    <t>(MRC) Drummond (490)</t>
  </si>
  <si>
    <t>559</t>
  </si>
  <si>
    <t>Chapleau</t>
  </si>
  <si>
    <t>Provincial MCC</t>
  </si>
  <si>
    <t>Audet</t>
  </si>
  <si>
    <t>Transport touristique</t>
  </si>
  <si>
    <t>Rénovation</t>
  </si>
  <si>
    <t>21_Nunavik</t>
  </si>
  <si>
    <t>(MRC) Joliette (610)</t>
  </si>
  <si>
    <t>619</t>
  </si>
  <si>
    <t>Charlesbourg</t>
  </si>
  <si>
    <t>Provincial MEI</t>
  </si>
  <si>
    <t>Aumond</t>
  </si>
  <si>
    <t>Vélo</t>
  </si>
  <si>
    <t>22_Eeyou Istchee</t>
  </si>
  <si>
    <t>(MRC) Kamouraska (140)</t>
  </si>
  <si>
    <t>679</t>
  </si>
  <si>
    <t>Charlevoix-Côte-de-Beaupré</t>
  </si>
  <si>
    <t>Aupaluk</t>
  </si>
  <si>
    <t>VTT</t>
  </si>
  <si>
    <t>(MRC) La Côte-de-Beaupré (210)</t>
  </si>
  <si>
    <t>173</t>
  </si>
  <si>
    <t>Châteauguay</t>
  </si>
  <si>
    <t>Austin</t>
  </si>
  <si>
    <t>(MRC) La Côte-de-Gaspé (30)</t>
  </si>
  <si>
    <t>613</t>
  </si>
  <si>
    <t>Chauveau</t>
  </si>
  <si>
    <t>Authier</t>
  </si>
  <si>
    <t>(MRC) La Haute-Côte-Nord (950)</t>
  </si>
  <si>
    <t>763</t>
  </si>
  <si>
    <t>Chicoutimi</t>
  </si>
  <si>
    <t>Authier-Nord</t>
  </si>
  <si>
    <t>(MRC) La Haute-Gaspésie (40)</t>
  </si>
  <si>
    <t>441</t>
  </si>
  <si>
    <t>Chomedey</t>
  </si>
  <si>
    <t>Ayer’s Cliff</t>
  </si>
  <si>
    <t>Consultant</t>
  </si>
  <si>
    <t>(MRC) La Haute-Yamaska (470)</t>
  </si>
  <si>
    <t>659</t>
  </si>
  <si>
    <t>Chutes-de-la-Chaudière</t>
  </si>
  <si>
    <t>Baie-Comeau</t>
  </si>
  <si>
    <t>Main-d'œuvre spécialisée</t>
  </si>
  <si>
    <t>(MRC) La Jacques-Cartier (220)</t>
  </si>
  <si>
    <t>683</t>
  </si>
  <si>
    <t>Côte-du-Sud</t>
  </si>
  <si>
    <t>Baie-des-Sables</t>
  </si>
  <si>
    <t>(MRC) La Matanie (80)</t>
  </si>
  <si>
    <t>433</t>
  </si>
  <si>
    <t>Crémazie</t>
  </si>
  <si>
    <t>Baie-du-Febvre</t>
  </si>
  <si>
    <t>Conseiller en développement (ATR)</t>
  </si>
  <si>
    <t>(MRC) La Matapédia (70)</t>
  </si>
  <si>
    <t>403</t>
  </si>
  <si>
    <t>D'Arcy-McGee</t>
  </si>
  <si>
    <t>Baie-D'Urfé</t>
  </si>
  <si>
    <t>Personnel régulier du promoteur</t>
  </si>
  <si>
    <t>(MRC) La Mitis (90)</t>
  </si>
  <si>
    <t>483</t>
  </si>
  <si>
    <t>Deux-Montagnes</t>
  </si>
  <si>
    <t>Baie-Johan-Beetz</t>
  </si>
  <si>
    <t>Actions de promotion en partenariat</t>
  </si>
  <si>
    <t>(MRC) La Nouvelle-Beauce (260)</t>
  </si>
  <si>
    <t>273</t>
  </si>
  <si>
    <t>Drummond-Bois-Francs</t>
  </si>
  <si>
    <t>Baie-Sainte-Catherine</t>
  </si>
  <si>
    <t>Application mobile</t>
  </si>
  <si>
    <t>(MRC) La Rivière-du-Nord (750)</t>
  </si>
  <si>
    <t>759</t>
  </si>
  <si>
    <t>Dubuc</t>
  </si>
  <si>
    <t>Baie-Saint-Paul</t>
  </si>
  <si>
    <t>(MRC) La Vallée-de-la-Gatineau (830)</t>
  </si>
  <si>
    <t>745</t>
  </si>
  <si>
    <t>Duplessis</t>
  </si>
  <si>
    <t>Baie-Trinité</t>
  </si>
  <si>
    <t>Mise en marché</t>
  </si>
  <si>
    <t>(MRC) La Vallée-de-l'Or (890)</t>
  </si>
  <si>
    <t>443</t>
  </si>
  <si>
    <t>Fabre</t>
  </si>
  <si>
    <t>Barnston-Ouest</t>
  </si>
  <si>
    <t>Participation à un salon, une foire ou une bourse</t>
  </si>
  <si>
    <t>(MRC) La Vallée-du-Richelieu (570)</t>
  </si>
  <si>
    <t>731</t>
  </si>
  <si>
    <t>Gaspé</t>
  </si>
  <si>
    <t>Barraute</t>
  </si>
  <si>
    <t>Participation à une tournée de familiarisation</t>
  </si>
  <si>
    <t>(MRC) Lac-Saint-Jean-Est (930)</t>
  </si>
  <si>
    <t>557</t>
  </si>
  <si>
    <t>Gatineau</t>
  </si>
  <si>
    <t>Batiscan</t>
  </si>
  <si>
    <t>Site Web</t>
  </si>
  <si>
    <t>(MRC) L'Assomption (600)</t>
  </si>
  <si>
    <t>381</t>
  </si>
  <si>
    <t>Gouin</t>
  </si>
  <si>
    <t>Beaconsfield</t>
  </si>
  <si>
    <t>Tournée de presse</t>
  </si>
  <si>
    <t>(MRC) Le Domaine-du-Roy (910)</t>
  </si>
  <si>
    <t>133</t>
  </si>
  <si>
    <t>Granby</t>
  </si>
  <si>
    <t>Béarn</t>
  </si>
  <si>
    <t>Loi du 1 % du MCC</t>
  </si>
  <si>
    <t>(MRC) Le Fjord-du-Saguenay (942)</t>
  </si>
  <si>
    <t>481</t>
  </si>
  <si>
    <t>Groulx</t>
  </si>
  <si>
    <t>Beauceville</t>
  </si>
  <si>
    <t>(MRC) Le Golfe-du-Saint-Laurent (982)</t>
  </si>
  <si>
    <t>387</t>
  </si>
  <si>
    <t>Hochelaga-Maisonneuve</t>
  </si>
  <si>
    <t>(MRC) Le Granit (300)</t>
  </si>
  <si>
    <t>561</t>
  </si>
  <si>
    <t>Hull</t>
  </si>
  <si>
    <t>Beaulac-Garthby</t>
  </si>
  <si>
    <t>Contingence</t>
  </si>
  <si>
    <t>(MRC) Le Haut-Richelieu (560)</t>
  </si>
  <si>
    <t>149</t>
  </si>
  <si>
    <t>Huntingdon</t>
  </si>
  <si>
    <t>Beaumont</t>
  </si>
  <si>
    <t>Contribution en nature (biens et services)</t>
  </si>
  <si>
    <t>(MRC) Le Haut-Saint-François (410)</t>
  </si>
  <si>
    <t>143</t>
  </si>
  <si>
    <t>Iberville</t>
  </si>
  <si>
    <t>Beaupré</t>
  </si>
  <si>
    <t>Développement durable</t>
  </si>
  <si>
    <t>(MRC) Le Haut-Saint-Laurent (690)</t>
  </si>
  <si>
    <t>733</t>
  </si>
  <si>
    <t>Bécancour</t>
  </si>
  <si>
    <t>Dragage pour la réalisation du projet</t>
  </si>
  <si>
    <t>(MRC) Le Rocher-Percé (20)</t>
  </si>
  <si>
    <t>409</t>
  </si>
  <si>
    <t>Jacques-Cartier</t>
  </si>
  <si>
    <t>Bedford</t>
  </si>
  <si>
    <t>Dragage récurrent</t>
  </si>
  <si>
    <t>(MRC) Le Val-Saint-François (420)</t>
  </si>
  <si>
    <t>623</t>
  </si>
  <si>
    <t>Jean-Lesage</t>
  </si>
  <si>
    <t>Fonctionnement F/E</t>
  </si>
  <si>
    <t>(MRC) L'Érable (320)</t>
  </si>
  <si>
    <t>429</t>
  </si>
  <si>
    <t>Jeanne-Mance-Viger</t>
  </si>
  <si>
    <t>Bégin</t>
  </si>
  <si>
    <t>Frais d’administration</t>
  </si>
  <si>
    <t>(MRC) Les Appalaches (310)</t>
  </si>
  <si>
    <t>643</t>
  </si>
  <si>
    <t>Jean-Talon</t>
  </si>
  <si>
    <t>Belcourt</t>
  </si>
  <si>
    <t>Frais de déplacement</t>
  </si>
  <si>
    <t>(MRC) Les Basques (110)</t>
  </si>
  <si>
    <t>269</t>
  </si>
  <si>
    <t>Johnson</t>
  </si>
  <si>
    <t>Belleterre</t>
  </si>
  <si>
    <t>Frais de financement</t>
  </si>
  <si>
    <t>(MRC) Les Chenaux (372)</t>
  </si>
  <si>
    <t>361</t>
  </si>
  <si>
    <t>Joliette</t>
  </si>
  <si>
    <t>Beloeil</t>
  </si>
  <si>
    <t>Frais de transport</t>
  </si>
  <si>
    <t>(MRC) Les Collines-de-l'Outaouais (820)</t>
  </si>
  <si>
    <t>773</t>
  </si>
  <si>
    <t>Jonquière</t>
  </si>
  <si>
    <t>Berry</t>
  </si>
  <si>
    <t>Frais d'ouverture et de démarrage</t>
  </si>
  <si>
    <t>(MRC) Les Etchemins (280)</t>
  </si>
  <si>
    <t>603</t>
  </si>
  <si>
    <t>La Peltrie</t>
  </si>
  <si>
    <t>Berthier-sur-Mer</t>
  </si>
  <si>
    <t>Intérêts</t>
  </si>
  <si>
    <t>(MRC) Les Jardins-de-Napierville (680)</t>
  </si>
  <si>
    <t>203</t>
  </si>
  <si>
    <t>La Pinière</t>
  </si>
  <si>
    <t>Berthierville</t>
  </si>
  <si>
    <t>Permis</t>
  </si>
  <si>
    <t>(MRC) Les Laurentides (780)</t>
  </si>
  <si>
    <t>183</t>
  </si>
  <si>
    <t>La Prairie</t>
  </si>
  <si>
    <t>Béthanie</t>
  </si>
  <si>
    <t>Taxes non remboursables</t>
  </si>
  <si>
    <t>(MRC) Les Maskoutains (540)</t>
  </si>
  <si>
    <t>545</t>
  </si>
  <si>
    <t>Labelle</t>
  </si>
  <si>
    <t>Biencourt</t>
  </si>
  <si>
    <t>Taxes remboursables</t>
  </si>
  <si>
    <t>(MRC) Les Moulins (640)</t>
  </si>
  <si>
    <t>779</t>
  </si>
  <si>
    <t>Lac-Saint-Jean</t>
  </si>
  <si>
    <t>Visibilité MTO (plaque sur le site)</t>
  </si>
  <si>
    <t>(MRC) Les Pays-d'en-Haut (770)</t>
  </si>
  <si>
    <t>371</t>
  </si>
  <si>
    <t>LaFontaine</t>
  </si>
  <si>
    <t>Blanc-Sablon</t>
  </si>
  <si>
    <t>(MRC) Les Sources (400)</t>
  </si>
  <si>
    <t>209</t>
  </si>
  <si>
    <t>Laporte</t>
  </si>
  <si>
    <t>Blue Sea</t>
  </si>
  <si>
    <t>(MRC) L'Île-d'Orléans (200)</t>
  </si>
  <si>
    <t>363</t>
  </si>
  <si>
    <t>L'Assomption</t>
  </si>
  <si>
    <t>Boileau</t>
  </si>
  <si>
    <t>(MRC) L'Islet (170)</t>
  </si>
  <si>
    <t>423</t>
  </si>
  <si>
    <t>Laurier-Dorion</t>
  </si>
  <si>
    <t>Boisbriand</t>
  </si>
  <si>
    <t>(MRC) Lotbinière (330)</t>
  </si>
  <si>
    <t>439</t>
  </si>
  <si>
    <t>Laval-des-Rapides</t>
  </si>
  <si>
    <t>Boischatel</t>
  </si>
  <si>
    <t>(MRC) Manicouagan (960)</t>
  </si>
  <si>
    <t>583</t>
  </si>
  <si>
    <t>Laviolette</t>
  </si>
  <si>
    <t>Bois-des-Filion</t>
  </si>
  <si>
    <t>(MRC) Marguerite-D'Youville (590)</t>
  </si>
  <si>
    <t>663</t>
  </si>
  <si>
    <t>Lévis</t>
  </si>
  <si>
    <t>Bois-Franc</t>
  </si>
  <si>
    <t>(MRC) Maria-Chapdelaine (920)</t>
  </si>
  <si>
    <t>289</t>
  </si>
  <si>
    <t>Lotbinière-Frontenac</t>
  </si>
  <si>
    <t>Bolton-Est</t>
  </si>
  <si>
    <t>(MRC) Maskinongé (510)</t>
  </si>
  <si>
    <t>653</t>
  </si>
  <si>
    <t>Louis-Hébert</t>
  </si>
  <si>
    <t>Bolton-Ouest</t>
  </si>
  <si>
    <t>(MRC) Matawinie (620)</t>
  </si>
  <si>
    <t>399</t>
  </si>
  <si>
    <t>Marguerite-Bourgeoys</t>
  </si>
  <si>
    <t>(MRC) Mékinac (350)</t>
  </si>
  <si>
    <t>213</t>
  </si>
  <si>
    <t>Marie-Victorin</t>
  </si>
  <si>
    <t>Bonne-Espérance</t>
  </si>
  <si>
    <t>(MRC) Memphrémagog (450)</t>
  </si>
  <si>
    <t>407</t>
  </si>
  <si>
    <t>Marquette</t>
  </si>
  <si>
    <t>Bonsecours</t>
  </si>
  <si>
    <t>(MRC) Minganie (981)</t>
  </si>
  <si>
    <t>349</t>
  </si>
  <si>
    <t>Maskinongé</t>
  </si>
  <si>
    <t>Boucherville</t>
  </si>
  <si>
    <t>(MRC) Montcalm (630)</t>
  </si>
  <si>
    <t>465</t>
  </si>
  <si>
    <t>Masson</t>
  </si>
  <si>
    <t>Bouchette</t>
  </si>
  <si>
    <t>(MRC) Montmagny (180)</t>
  </si>
  <si>
    <t>711</t>
  </si>
  <si>
    <t>Matane-Matapédia</t>
  </si>
  <si>
    <t>Bowman</t>
  </si>
  <si>
    <t>(MRC) MRC Mirabel (740)</t>
  </si>
  <si>
    <t>103</t>
  </si>
  <si>
    <t>Mégantic</t>
  </si>
  <si>
    <t>Brébeuf</t>
  </si>
  <si>
    <t>(MRC) Nicolet-Yamaska (500)</t>
  </si>
  <si>
    <t>383</t>
  </si>
  <si>
    <t>Mercier</t>
  </si>
  <si>
    <t>Brigham</t>
  </si>
  <si>
    <t>(MRC) Papineau (800)</t>
  </si>
  <si>
    <t>451</t>
  </si>
  <si>
    <t>Mille-Îles</t>
  </si>
  <si>
    <t>Bristol</t>
  </si>
  <si>
    <t>(MRC) Pierre-De Saurel (530)</t>
  </si>
  <si>
    <t>495</t>
  </si>
  <si>
    <t>Mirabel</t>
  </si>
  <si>
    <t>Brome</t>
  </si>
  <si>
    <t>(MRC) Pontiac (840)</t>
  </si>
  <si>
    <t>233</t>
  </si>
  <si>
    <t>Montarville</t>
  </si>
  <si>
    <t>Bromont</t>
  </si>
  <si>
    <t>(MRC) Portneuf (340)</t>
  </si>
  <si>
    <t>673</t>
  </si>
  <si>
    <t>Montmorency</t>
  </si>
  <si>
    <t>Brossard</t>
  </si>
  <si>
    <t>(MRC) Rimouski-Neigette (100)</t>
  </si>
  <si>
    <t>419</t>
  </si>
  <si>
    <t>Mont-Royal</t>
  </si>
  <si>
    <t>Brownsburg-Chatham</t>
  </si>
  <si>
    <t>(MRC) Rivière-du-Loup (120)</t>
  </si>
  <si>
    <t>411</t>
  </si>
  <si>
    <t>Nelligan</t>
  </si>
  <si>
    <t>Bryson</t>
  </si>
  <si>
    <t>(MRC) Robert-Cliche (270)</t>
  </si>
  <si>
    <t>329</t>
  </si>
  <si>
    <t>Nicolet-Bécancour</t>
  </si>
  <si>
    <t>Bury</t>
  </si>
  <si>
    <t>(MRC) Roussillon (670)</t>
  </si>
  <si>
    <t>401</t>
  </si>
  <si>
    <t>Notre-Dame-de-Grâce</t>
  </si>
  <si>
    <t>Cacouna</t>
  </si>
  <si>
    <t>(MRC) Rouville (550)</t>
  </si>
  <si>
    <t>123</t>
  </si>
  <si>
    <t>Orford</t>
  </si>
  <si>
    <t>Calixa-Lavallée</t>
  </si>
  <si>
    <t>(MRC) Sept-Rivières (971)</t>
  </si>
  <si>
    <t>421</t>
  </si>
  <si>
    <t>Outremont</t>
  </si>
  <si>
    <t>Campbell’s Bay</t>
  </si>
  <si>
    <t>(MRC) Témiscamingue (850)</t>
  </si>
  <si>
    <t>553</t>
  </si>
  <si>
    <t>Papineau</t>
  </si>
  <si>
    <t>Candiac</t>
  </si>
  <si>
    <t>(MRC) Témiscouata (130)</t>
  </si>
  <si>
    <t>369</t>
  </si>
  <si>
    <t>Pointe-aux-Trembles</t>
  </si>
  <si>
    <t>Cantley</t>
  </si>
  <si>
    <t>(MRC) Thérèse-De Blainville (730)</t>
  </si>
  <si>
    <t>563</t>
  </si>
  <si>
    <t>Pontiac</t>
  </si>
  <si>
    <t>Cap-Chat</t>
  </si>
  <si>
    <t>(MRC) Vaudreuil-Soulanges (710)</t>
  </si>
  <si>
    <t>599</t>
  </si>
  <si>
    <t>Portneuf</t>
  </si>
  <si>
    <t>Caplan</t>
  </si>
  <si>
    <t>Prévost</t>
  </si>
  <si>
    <t>Cap-Saint-Ignace</t>
  </si>
  <si>
    <t>753</t>
  </si>
  <si>
    <t>René-Lévesque</t>
  </si>
  <si>
    <t>Cap-Santé</t>
  </si>
  <si>
    <t>367</t>
  </si>
  <si>
    <t>Repentigny</t>
  </si>
  <si>
    <t>Carignan</t>
  </si>
  <si>
    <t>253</t>
  </si>
  <si>
    <t>Richelieu</t>
  </si>
  <si>
    <t>Carleton-sur-Mer</t>
  </si>
  <si>
    <t>283</t>
  </si>
  <si>
    <t>Richmond</t>
  </si>
  <si>
    <t>Cascapédia-Saint-Jules</t>
  </si>
  <si>
    <t>703</t>
  </si>
  <si>
    <t>Rimouski</t>
  </si>
  <si>
    <t>Causapscal</t>
  </si>
  <si>
    <t>699</t>
  </si>
  <si>
    <t>Rivière-du-Loup-Témiscouata</t>
  </si>
  <si>
    <t>Cayamant</t>
  </si>
  <si>
    <t>413</t>
  </si>
  <si>
    <t>Robert-Baldwin</t>
  </si>
  <si>
    <t>783</t>
  </si>
  <si>
    <t>Roberval</t>
  </si>
  <si>
    <t>Chambord</t>
  </si>
  <si>
    <t>379</t>
  </si>
  <si>
    <t>Rosemont</t>
  </si>
  <si>
    <t>515</t>
  </si>
  <si>
    <t>Rousseau</t>
  </si>
  <si>
    <t>Champneuf</t>
  </si>
  <si>
    <t>567</t>
  </si>
  <si>
    <t>Rouyn-Noranda-Témiscamingue</t>
  </si>
  <si>
    <t>Chandler</t>
  </si>
  <si>
    <t>389</t>
  </si>
  <si>
    <t>Sainte-Marie-Saint-Jacques</t>
  </si>
  <si>
    <t>Chapais</t>
  </si>
  <si>
    <t>447</t>
  </si>
  <si>
    <t>Sainte-Rose</t>
  </si>
  <si>
    <t>Charette</t>
  </si>
  <si>
    <t>111</t>
  </si>
  <si>
    <t>Saint-François</t>
  </si>
  <si>
    <t>Charlemagne</t>
  </si>
  <si>
    <t>393</t>
  </si>
  <si>
    <t>Saint-Henri-Sainte-Anne</t>
  </si>
  <si>
    <t>Chartierville</t>
  </si>
  <si>
    <t>263</t>
  </si>
  <si>
    <t>Saint-Hyacinthe</t>
  </si>
  <si>
    <t>189</t>
  </si>
  <si>
    <t>Saint-Jean</t>
  </si>
  <si>
    <t>Château-Richer</t>
  </si>
  <si>
    <t>505</t>
  </si>
  <si>
    <t>Saint-Jérôme</t>
  </si>
  <si>
    <t>Chazel</t>
  </si>
  <si>
    <t>417</t>
  </si>
  <si>
    <t>Saint-Laurent</t>
  </si>
  <si>
    <t>Chelsea</t>
  </si>
  <si>
    <t>343</t>
  </si>
  <si>
    <t>Saint-Maurice</t>
  </si>
  <si>
    <t>Chénéville</t>
  </si>
  <si>
    <t>177</t>
  </si>
  <si>
    <t>Sanguinet</t>
  </si>
  <si>
    <t>Chertsey</t>
  </si>
  <si>
    <t>113</t>
  </si>
  <si>
    <t>Sherbrooke</t>
  </si>
  <si>
    <t>Chesterville</t>
  </si>
  <si>
    <t>163</t>
  </si>
  <si>
    <t>Soulanges</t>
  </si>
  <si>
    <t>Chibougamau</t>
  </si>
  <si>
    <t>223</t>
  </si>
  <si>
    <t>Taillon</t>
  </si>
  <si>
    <t>Chichester</t>
  </si>
  <si>
    <t>633</t>
  </si>
  <si>
    <t>Taschereau</t>
  </si>
  <si>
    <t>Chisasibi</t>
  </si>
  <si>
    <t>453</t>
  </si>
  <si>
    <t>Terrebonne</t>
  </si>
  <si>
    <t>Chute-aux-Outardes</t>
  </si>
  <si>
    <t>333</t>
  </si>
  <si>
    <t>Trois-Rivières</t>
  </si>
  <si>
    <t>Chute-Saint-Philippe</t>
  </si>
  <si>
    <t>793</t>
  </si>
  <si>
    <t>Ungava</t>
  </si>
  <si>
    <t>Clarendon</t>
  </si>
  <si>
    <t>229</t>
  </si>
  <si>
    <t>Vachon</t>
  </si>
  <si>
    <t>Clermont</t>
  </si>
  <si>
    <t>639</t>
  </si>
  <si>
    <t>Vanier-Les Rivières</t>
  </si>
  <si>
    <t>169</t>
  </si>
  <si>
    <t>Vaudreuil</t>
  </si>
  <si>
    <t>Clerval</t>
  </si>
  <si>
    <t>249</t>
  </si>
  <si>
    <t>Verchères</t>
  </si>
  <si>
    <t>Cleveland</t>
  </si>
  <si>
    <t>397</t>
  </si>
  <si>
    <t>Verdun</t>
  </si>
  <si>
    <t>Cloridorme</t>
  </si>
  <si>
    <t>427</t>
  </si>
  <si>
    <t>Viau</t>
  </si>
  <si>
    <t>Coaticook</t>
  </si>
  <si>
    <t>449</t>
  </si>
  <si>
    <t>Vimont</t>
  </si>
  <si>
    <t>Colombier</t>
  </si>
  <si>
    <t>391</t>
  </si>
  <si>
    <t>Westmount-Saint-Louis</t>
  </si>
  <si>
    <t>Compton</t>
  </si>
  <si>
    <t>Contrecœur</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</si>
  <si>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</si>
  <si>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</si>
  <si>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</si>
  <si>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</si>
  <si>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</si>
  <si>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</si>
  <si>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</si>
  <si>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</si>
  <si>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</si>
  <si>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</si>
  <si>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</si>
  <si>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</si>
  <si>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</si>
  <si>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</si>
  <si>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</si>
  <si>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</si>
  <si>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</si>
  <si>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</si>
  <si>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</si>
  <si>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</si>
  <si>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</si>
  <si>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</si>
  <si>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</si>
  <si>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</si>
  <si>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</si>
  <si>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</si>
  <si>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</si>
  <si>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</si>
  <si>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</si>
  <si>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</si>
  <si>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</si>
  <si>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</si>
  <si>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</si>
  <si>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</si>
  <si>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</si>
  <si>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</si>
  <si>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</si>
  <si>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</si>
  <si>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</si>
  <si>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</si>
  <si>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</si>
  <si>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</si>
  <si>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</si>
  <si>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</si>
  <si>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</si>
  <si>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</si>
  <si>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</si>
  <si>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</si>
  <si>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</si>
  <si>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</si>
  <si>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</si>
  <si>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</si>
  <si>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</si>
  <si>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</si>
  <si>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</si>
  <si>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</si>
  <si>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</si>
  <si>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</si>
  <si>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</si>
  <si>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</si>
  <si>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</si>
  <si>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Gesgapegiag</t>
  </si>
  <si>
    <t>Girardville</t>
  </si>
  <si>
    <t>Godbout</t>
  </si>
  <si>
    <t>Godmanchester</t>
  </si>
  <si>
    <t>Gore</t>
  </si>
  <si>
    <t>Gouvernement régional d’Eeyou Istchee Baie-James</t>
  </si>
  <si>
    <t>Gracefield</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</si>
  <si>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</si>
  <si>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</si>
  <si>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</si>
  <si>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</si>
  <si>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</si>
  <si>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</si>
  <si>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</si>
  <si>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</si>
  <si>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</si>
  <si>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</si>
  <si>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</si>
  <si>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</si>
  <si>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</si>
  <si>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</si>
  <si>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</si>
  <si>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</si>
  <si>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</si>
  <si>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</si>
  <si>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</si>
  <si>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</si>
  <si>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</si>
  <si>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</si>
  <si>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</si>
  <si>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</si>
  <si>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</si>
  <si>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</si>
  <si>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</si>
  <si>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</si>
  <si>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</si>
  <si>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</si>
  <si>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</si>
  <si>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</si>
  <si>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Inukjuak</t>
  </si>
  <si>
    <t>Inverness</t>
  </si>
  <si>
    <t>Irlande</t>
  </si>
  <si>
    <t>Ivry-sur-le-Lac</t>
  </si>
  <si>
    <t>Ivujivik</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</si>
  <si>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</si>
  <si>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</si>
  <si>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</si>
  <si>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</si>
  <si>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</si>
  <si>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</si>
  <si>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</si>
  <si>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</si>
  <si>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</si>
  <si>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</si>
  <si>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</si>
  <si>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</si>
  <si>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</si>
  <si>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</si>
  <si>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</si>
  <si>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</si>
  <si>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</si>
  <si>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</si>
  <si>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</si>
  <si>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</si>
  <si>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</si>
  <si>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</si>
  <si>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</si>
  <si>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</si>
  <si>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</si>
  <si>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</si>
  <si>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</si>
  <si>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</si>
  <si>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</si>
  <si>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</si>
  <si>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</si>
  <si>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</si>
  <si>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</si>
  <si>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</si>
  <si>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Présentation</t>
  </si>
  <si>
    <t>La Rédemption</t>
  </si>
  <si>
    <t>La Reine</t>
  </si>
  <si>
    <t>La Romaine</t>
  </si>
  <si>
    <t>La Sarre</t>
  </si>
  <si>
    <t>La Trinité-des-Monts</t>
  </si>
  <si>
    <t>La Tuque</t>
  </si>
  <si>
    <t>La Visitation-de-l’Île-Dupas</t>
  </si>
  <si>
    <t>La Visitation-de-Yamaska</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</si>
  <si>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</si>
  <si>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</si>
  <si>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</si>
  <si>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</si>
  <si>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</si>
  <si>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</si>
  <si>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</si>
  <si>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</si>
  <si>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</si>
  <si>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</si>
  <si>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</si>
  <si>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</si>
  <si>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</si>
  <si>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</si>
  <si>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</si>
  <si>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</si>
  <si>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</si>
  <si>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</si>
  <si>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</si>
  <si>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</si>
  <si>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</si>
  <si>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</si>
  <si>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</si>
  <si>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</si>
  <si>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</si>
  <si>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</si>
  <si>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</si>
  <si>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</si>
  <si>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</si>
  <si>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</si>
  <si>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</si>
  <si>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</si>
  <si>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</si>
  <si>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</si>
  <si>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</si>
  <si>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</si>
  <si>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</si>
  <si>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</si>
  <si>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</si>
  <si>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</si>
  <si>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</si>
  <si>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</si>
  <si>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</si>
  <si>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</si>
  <si>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</si>
  <si>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</si>
  <si>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</si>
  <si>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</si>
  <si>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</si>
  <si>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</si>
  <si>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</si>
  <si>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</si>
  <si>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</si>
  <si>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</si>
  <si>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</si>
  <si>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</si>
  <si>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</si>
  <si>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</si>
  <si>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</si>
  <si>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</si>
  <si>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</si>
  <si>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</si>
  <si>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</si>
  <si>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</si>
  <si>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</si>
  <si>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</si>
  <si>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</si>
  <si>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</si>
  <si>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</si>
  <si>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</si>
  <si>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</si>
  <si>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</si>
  <si>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</si>
  <si>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</si>
  <si>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</si>
  <si>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</si>
  <si>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</si>
  <si>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</si>
  <si>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</si>
  <si>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</si>
  <si>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</si>
  <si>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</si>
  <si>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</si>
  <si>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</si>
  <si>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</si>
  <si>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</si>
  <si>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</si>
  <si>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</si>
  <si>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</si>
  <si>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</si>
  <si>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</si>
  <si>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</si>
  <si>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</si>
  <si>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</si>
  <si>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</si>
  <si>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</si>
  <si>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</si>
  <si>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</si>
  <si>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</si>
  <si>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</si>
  <si>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</si>
  <si>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</si>
  <si>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</si>
  <si>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</si>
  <si>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</si>
  <si>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</si>
  <si>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</si>
  <si>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</si>
  <si>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</si>
  <si>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</si>
  <si>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</si>
  <si>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</si>
  <si>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</si>
  <si>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</si>
  <si>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Massueville</t>
  </si>
  <si>
    <t>Matagami</t>
  </si>
  <si>
    <t>Matane</t>
  </si>
  <si>
    <t>Matapédia</t>
  </si>
  <si>
    <t>Matimekosh</t>
  </si>
  <si>
    <t>Mayo</t>
  </si>
  <si>
    <t>McMasterville</t>
  </si>
  <si>
    <t>Melbourne</t>
  </si>
  <si>
    <t>Messines</t>
  </si>
  <si>
    <t>Métabetchouan-Lac-à-la-Croix</t>
  </si>
  <si>
    <t>Métis-sur-Mer</t>
  </si>
  <si>
    <t>Milan</t>
  </si>
  <si>
    <t>Mille-Isles</t>
  </si>
  <si>
    <t>Mingan</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</si>
  <si>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</si>
  <si>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</si>
  <si>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</si>
  <si>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</si>
  <si>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</si>
  <si>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</si>
  <si>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</si>
  <si>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</si>
  <si>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</si>
  <si>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</si>
  <si>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</si>
  <si>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</si>
  <si>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</si>
  <si>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</si>
  <si>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</si>
  <si>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</si>
  <si>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</si>
  <si>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</si>
  <si>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</si>
  <si>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</si>
  <si>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</si>
  <si>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</si>
  <si>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</si>
  <si>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</si>
  <si>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</si>
  <si>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</si>
  <si>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</si>
  <si>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</si>
  <si>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</si>
  <si>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</si>
  <si>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</si>
  <si>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</si>
  <si>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</si>
  <si>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</si>
  <si>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</si>
  <si>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</si>
  <si>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</si>
  <si>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</si>
  <si>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</si>
  <si>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</si>
  <si>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</si>
  <si>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</si>
  <si>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</si>
  <si>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</si>
  <si>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</si>
  <si>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</si>
  <si>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</si>
  <si>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</si>
  <si>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</si>
  <si>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</si>
  <si>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</si>
  <si>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</si>
  <si>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</si>
  <si>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</si>
  <si>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</si>
  <si>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</si>
  <si>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</si>
  <si>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</si>
  <si>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</si>
  <si>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</si>
  <si>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</si>
  <si>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</si>
  <si>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</si>
  <si>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</si>
  <si>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</si>
  <si>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</si>
  <si>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</si>
  <si>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</si>
  <si>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</si>
  <si>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</si>
  <si>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</si>
  <si>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</si>
  <si>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</si>
  <si>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</si>
  <si>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</si>
  <si>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</si>
  <si>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</si>
  <si>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</si>
  <si>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</si>
  <si>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</si>
  <si>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</si>
  <si>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</si>
  <si>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</si>
  <si>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</si>
  <si>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</si>
  <si>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</si>
  <si>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</si>
  <si>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</si>
  <si>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</si>
  <si>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</si>
  <si>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</si>
  <si>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</si>
  <si>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</si>
  <si>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</si>
  <si>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</si>
  <si>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</si>
  <si>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</si>
  <si>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</si>
  <si>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</si>
  <si>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</si>
  <si>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</si>
  <si>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</si>
  <si>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</si>
  <si>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Pont-Rouge</t>
  </si>
  <si>
    <t>Portage-du-Fort</t>
  </si>
  <si>
    <t>Port-Cartier</t>
  </si>
  <si>
    <t>Port-Daniel-Gascons</t>
  </si>
  <si>
    <t>Portneuf-sur-Mer</t>
  </si>
  <si>
    <t>Potton</t>
  </si>
  <si>
    <t>Poularies</t>
  </si>
  <si>
    <t>Preissac</t>
  </si>
  <si>
    <t>Price</t>
  </si>
  <si>
    <t>Princeville</t>
  </si>
  <si>
    <t>Puvirnituq</t>
  </si>
  <si>
    <t>Quaqtaq</t>
  </si>
  <si>
    <t>Racine</t>
  </si>
  <si>
    <t>Ragueneau</t>
  </si>
  <si>
    <t>Rapide-Danseur</t>
  </si>
  <si>
    <t>Rapides-des-Joachims</t>
  </si>
  <si>
    <t>Rawdon</t>
  </si>
  <si>
    <t>Rémigny</t>
  </si>
  <si>
    <t>Rigaud</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</si>
  <si>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</si>
  <si>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</si>
  <si>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</si>
  <si>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</si>
  <si>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</si>
  <si>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</si>
  <si>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</si>
  <si>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</si>
  <si>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</si>
  <si>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</si>
  <si>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</si>
  <si>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</si>
  <si>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</si>
  <si>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</si>
  <si>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</si>
  <si>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</si>
  <si>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</si>
  <si>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</si>
  <si>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</si>
  <si>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</si>
  <si>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</si>
  <si>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</si>
  <si>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</si>
  <si>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</si>
  <si>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</si>
  <si>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</si>
  <si>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</si>
  <si>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</si>
  <si>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</si>
  <si>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</si>
  <si>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</si>
  <si>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</si>
  <si>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</si>
  <si>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</si>
  <si>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</si>
  <si>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</si>
  <si>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</si>
  <si>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</si>
  <si>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</si>
  <si>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</si>
  <si>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</si>
  <si>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</si>
  <si>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</si>
  <si>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</si>
  <si>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</si>
  <si>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</si>
  <si>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</si>
  <si>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</si>
  <si>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</si>
  <si>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</si>
  <si>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</si>
  <si>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</si>
  <si>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</si>
  <si>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</si>
  <si>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</si>
  <si>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</si>
  <si>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</si>
  <si>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</si>
  <si>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</si>
  <si>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</si>
  <si>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</si>
  <si>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</si>
  <si>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</si>
  <si>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</si>
  <si>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</si>
  <si>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</si>
  <si>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</si>
  <si>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</si>
  <si>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</si>
  <si>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</si>
  <si>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</si>
  <si>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</si>
  <si>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</si>
  <si>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</si>
  <si>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</si>
  <si>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</si>
  <si>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</si>
  <si>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</si>
  <si>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</si>
  <si>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</si>
  <si>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</si>
  <si>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</si>
  <si>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</si>
  <si>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</si>
  <si>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</si>
  <si>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</si>
  <si>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</si>
  <si>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</si>
  <si>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</si>
  <si>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</si>
  <si>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</si>
  <si>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</si>
  <si>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</si>
  <si>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</si>
  <si>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</si>
  <si>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</si>
  <si>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</si>
  <si>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</si>
  <si>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</si>
  <si>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</si>
  <si>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</si>
  <si>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</si>
  <si>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</si>
  <si>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</si>
  <si>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</si>
  <si>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</si>
  <si>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</si>
  <si>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</si>
  <si>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</si>
  <si>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</si>
  <si>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</si>
  <si>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</si>
  <si>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</si>
  <si>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</si>
  <si>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</si>
  <si>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</si>
  <si>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</si>
  <si>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</si>
  <si>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</si>
  <si>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</si>
  <si>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</si>
  <si>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</si>
  <si>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</si>
  <si>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</si>
  <si>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</si>
  <si>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</si>
  <si>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</si>
  <si>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</si>
  <si>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</si>
  <si>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</si>
  <si>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</si>
  <si>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</si>
  <si>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</si>
  <si>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</si>
  <si>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</si>
  <si>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</si>
  <si>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</si>
  <si>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</si>
  <si>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</si>
  <si>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</si>
  <si>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</si>
  <si>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</si>
  <si>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</si>
  <si>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</si>
  <si>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</si>
  <si>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</si>
  <si>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</si>
  <si>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</si>
  <si>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</si>
  <si>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</si>
  <si>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</si>
  <si>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</si>
  <si>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</si>
  <si>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</si>
  <si>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</si>
  <si>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</si>
  <si>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</si>
  <si>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</si>
  <si>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</si>
  <si>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</si>
  <si>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</si>
  <si>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</si>
  <si>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</si>
  <si>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</si>
  <si>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</si>
  <si>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</si>
  <si>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</si>
  <si>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</si>
  <si>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</si>
  <si>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</si>
  <si>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</si>
  <si>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</si>
  <si>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</si>
  <si>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</si>
  <si>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</si>
  <si>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</si>
  <si>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</si>
  <si>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</si>
  <si>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</si>
  <si>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</si>
  <si>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</si>
  <si>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</si>
  <si>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</si>
  <si>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</si>
  <si>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</si>
  <si>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</si>
  <si>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</si>
  <si>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</si>
  <si>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</si>
  <si>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</si>
  <si>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</si>
  <si>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</si>
  <si>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</si>
  <si>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</si>
  <si>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</si>
  <si>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</si>
  <si>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</si>
  <si>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</si>
  <si>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</si>
  <si>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</si>
  <si>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</si>
  <si>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</si>
  <si>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</si>
  <si>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</si>
  <si>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</si>
  <si>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</si>
  <si>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</si>
  <si>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</si>
  <si>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</si>
  <si>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</si>
  <si>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</si>
  <si>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</si>
  <si>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</si>
  <si>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</si>
  <si>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</si>
  <si>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</si>
  <si>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</si>
  <si>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</si>
  <si>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</si>
  <si>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</si>
  <si>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</si>
  <si>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</si>
  <si>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</si>
  <si>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</si>
  <si>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</si>
  <si>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</si>
  <si>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</si>
  <si>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</si>
  <si>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</si>
  <si>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</si>
  <si>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</si>
  <si>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</si>
  <si>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</si>
  <si>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</si>
  <si>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</si>
  <si>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</si>
  <si>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</si>
  <si>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</si>
  <si>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</si>
  <si>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</si>
  <si>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</si>
  <si>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</si>
  <si>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</si>
  <si>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</si>
  <si>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</si>
  <si>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</si>
  <si>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</si>
  <si>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</si>
  <si>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</si>
  <si>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</si>
  <si>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</si>
  <si>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</si>
  <si>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</si>
  <si>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</si>
  <si>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</si>
  <si>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</si>
  <si>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</si>
  <si>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</si>
  <si>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</si>
  <si>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</si>
  <si>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</si>
  <si>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</si>
  <si>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</si>
  <si>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</si>
  <si>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</si>
  <si>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</si>
  <si>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</si>
  <si>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</si>
  <si>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</si>
  <si>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</si>
  <si>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</si>
  <si>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</si>
  <si>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</si>
  <si>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</si>
  <si>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</si>
  <si>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</si>
  <si>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</si>
  <si>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</si>
  <si>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</si>
  <si>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</si>
  <si>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</si>
  <si>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</si>
  <si>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</si>
  <si>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</si>
  <si>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</si>
  <si>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</si>
  <si>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</si>
  <si>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</si>
  <si>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</si>
  <si>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</si>
  <si>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</si>
  <si>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</si>
  <si>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</si>
  <si>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</si>
  <si>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</si>
  <si>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</si>
  <si>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</si>
  <si>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</si>
  <si>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</si>
  <si>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</si>
  <si>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</si>
  <si>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</si>
  <si>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</si>
  <si>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</si>
  <si>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</si>
  <si>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</si>
  <si>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</si>
  <si>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</si>
  <si>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</si>
  <si>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</si>
  <si>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</si>
  <si>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</si>
  <si>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</si>
  <si>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</si>
  <si>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</si>
  <si>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</si>
  <si>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</si>
  <si>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</si>
  <si>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</si>
  <si>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</si>
  <si>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</si>
  <si>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</si>
  <si>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</si>
  <si>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</si>
  <si>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</si>
  <si>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</si>
  <si>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</si>
  <si>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</si>
  <si>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</si>
  <si>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</si>
  <si>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</si>
  <si>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</si>
  <si>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</si>
  <si>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</si>
  <si>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</si>
  <si>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</si>
  <si>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</si>
  <si>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</si>
  <si>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</si>
  <si>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</si>
  <si>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</si>
  <si>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</si>
  <si>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</si>
  <si>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</si>
  <si>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</si>
  <si>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</si>
  <si>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</si>
  <si>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</si>
  <si>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</si>
  <si>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</si>
  <si>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</si>
  <si>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</si>
  <si>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</si>
  <si>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</si>
  <si>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</si>
  <si>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</si>
  <si>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</si>
  <si>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</si>
  <si>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</si>
  <si>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</si>
  <si>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</si>
  <si>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</si>
  <si>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</si>
  <si>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</si>
  <si>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</si>
  <si>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</si>
  <si>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</si>
  <si>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</si>
  <si>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</si>
  <si>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</si>
  <si>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</si>
  <si>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</si>
  <si>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</si>
  <si>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</si>
  <si>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</si>
  <si>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</si>
  <si>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</si>
  <si>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</si>
  <si>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</si>
  <si>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</si>
  <si>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</si>
  <si>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</si>
  <si>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</si>
  <si>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</si>
  <si>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</si>
  <si>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</si>
  <si>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</si>
  <si>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</si>
  <si>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</si>
  <si>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</si>
  <si>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</si>
  <si>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</si>
  <si>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</si>
  <si>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</si>
  <si>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</si>
  <si>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</si>
  <si>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</si>
  <si>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</si>
  <si>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</si>
  <si>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</si>
  <si>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</si>
  <si>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</si>
  <si>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</si>
  <si>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</si>
  <si>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</si>
  <si>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</si>
  <si>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</si>
  <si>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</si>
  <si>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</si>
  <si>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</si>
  <si>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</si>
  <si>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</si>
  <si>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</si>
  <si>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</si>
  <si>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</si>
  <si>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</si>
  <si>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</si>
  <si>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</si>
  <si>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</si>
  <si>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</si>
  <si>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</si>
  <si>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</si>
  <si>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</si>
  <si>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</si>
  <si>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</si>
  <si>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</si>
  <si>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</si>
  <si>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</si>
  <si>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</si>
  <si>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</si>
  <si>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</si>
  <si>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</si>
  <si>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</si>
  <si>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</si>
  <si>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</si>
  <si>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</si>
  <si>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</si>
  <si>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</si>
  <si>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</si>
  <si>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</si>
  <si>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</si>
  <si>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</si>
  <si>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</si>
  <si>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</si>
  <si>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</si>
  <si>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</si>
  <si>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</si>
  <si>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</si>
  <si>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</si>
  <si>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</si>
  <si>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</si>
  <si>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</si>
  <si>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</si>
  <si>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</si>
  <si>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</si>
  <si>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</si>
  <si>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</si>
  <si>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</si>
  <si>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</si>
  <si>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</si>
  <si>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</si>
  <si>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</si>
  <si>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</si>
  <si>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</si>
  <si>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</si>
  <si>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</si>
  <si>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</si>
  <si>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</si>
  <si>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</si>
  <si>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</si>
  <si>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</si>
  <si>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</si>
  <si>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</si>
  <si>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</si>
  <si>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</si>
  <si>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</si>
  <si>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</si>
  <si>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</si>
  <si>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</si>
  <si>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</si>
  <si>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</si>
  <si>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</si>
  <si>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</si>
  <si>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</si>
  <si>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</si>
  <si>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</si>
  <si>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</si>
  <si>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</si>
  <si>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</si>
  <si>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</si>
  <si>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</si>
  <si>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</si>
  <si>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</si>
  <si>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</si>
  <si>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</si>
  <si>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</si>
  <si>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</si>
  <si>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</si>
  <si>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</si>
  <si>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</si>
  <si>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</si>
  <si>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</si>
  <si>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</si>
  <si>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</si>
  <si>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</si>
  <si>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</si>
  <si>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</si>
  <si>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</si>
  <si>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</si>
  <si>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Shigawake</t>
  </si>
  <si>
    <t>Sorel-Tracy</t>
  </si>
  <si>
    <t>Stanbridge East</t>
  </si>
  <si>
    <t>Stanbridge Station</t>
  </si>
  <si>
    <t>Stanstead</t>
  </si>
  <si>
    <t>Stanstead-Est</t>
  </si>
  <si>
    <t>Stoke</t>
  </si>
  <si>
    <t>Stoneham-et-Tewkesbury</t>
  </si>
  <si>
    <t>Stornoway</t>
  </si>
  <si>
    <t>Stratford</t>
  </si>
  <si>
    <t>Stukely-Sud</t>
  </si>
  <si>
    <t>Sutton</t>
  </si>
  <si>
    <t>Tadoussac</t>
  </si>
  <si>
    <t>Tasiujaq</t>
  </si>
  <si>
    <t>Témiscaming</t>
  </si>
  <si>
    <t>Témiscouata-sur-le-Lac</t>
  </si>
  <si>
    <t>Terrasse-Vaudreuil</t>
  </si>
  <si>
    <t>Thetford Mines</t>
  </si>
  <si>
    <t>Thorne</t>
  </si>
  <si>
    <t>Thurso</t>
  </si>
  <si>
    <t>Timiskaming</t>
  </si>
  <si>
    <t>Tingwick</t>
  </si>
  <si>
    <t>Tourville</t>
  </si>
  <si>
    <t>Trécesson</t>
  </si>
  <si>
    <t>Très-Saint-Rédempteur</t>
  </si>
  <si>
    <t>Très-Saint-Sacrement</t>
  </si>
  <si>
    <t>Tring-Jonction</t>
  </si>
  <si>
    <t>Trois-Pistoles</t>
  </si>
  <si>
    <t>Trois-Rives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</si>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</sst>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0\ &quot;$&quot;_);\(#,##0\ &quot;$&quot;\)"/>
    <numFmt numFmtId="164" formatCode="_(&quot;$&quot;* #,##0.00_);_(&quot;$&quot;* \(#,##0.00\);_(&quot;$&quot;* &quot;-&quot;??_);_(@_)"/>
    <numFmt numFmtId="165" formatCode="0#&quot; &quot;##&quot; &quot;##&quot; &quot;##&quot; &quot;##"/>
    <numFmt numFmtId="166" formatCode="_ * #,##0_)\ &quot;$&quot;_ ;_ * \(#,##0\)\ &quot;$&quot;_ ;_ * &quot;-&quot;??_)\ &quot;$&quot;_ ;_ @_ "/>
    <numFmt numFmtId="167" formatCode="yyyy/mm/dd;@"/>
    <numFmt numFmtId="168" formatCode="0.0"/>
    <numFmt numFmtId="169" formatCode="_ * #,##0_)\ [$$-C0C]_ ;_ * \(#,##0\)\ [$$-C0C]_ ;_ * &quot;-&quot;??_)\ [$$-C0C]_ ;_ @_ "/>
    <numFmt numFmtId="170" formatCode="#,##0\ &quot;$&quot;"/>
    <numFmt numFmtId="171" formatCode="[$-F800]dddd\,\ mmmm\ dd\,\ yyyy"/>
  </numFmts>
  <fonts count="5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1"/>
      <name val="Calibri"/>
      <family val="2"/>
      <scheme val="minor"/>
    </font>
    <font>
      <sz val="9"/>
      <color theme="1"/>
      <name val="Arial"/>
      <family val="2"/>
    </font>
    <font>
      <sz val="11"/>
      <color theme="0"/>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9"/>
      <color rgb="FF000000"/>
      <name val="Tahoma"/>
      <family val="2"/>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0"/>
      <color theme="1"/>
      <name val="Calibri"/>
      <family val="2"/>
      <scheme val="minor"/>
    </font>
    <font>
      <sz val="11"/>
      <color theme="2" tint="-9.9978637043366805E-2"/>
      <name val="Calibri"/>
      <family val="2"/>
      <scheme val="minor"/>
    </font>
    <font>
      <b/>
      <sz val="15"/>
      <color rgb="FFC00000"/>
      <name val="Calibri"/>
      <family val="2"/>
      <scheme val="minor"/>
    </font>
    <font>
      <b/>
      <sz val="15"/>
      <color rgb="FFC00000"/>
      <name val="Calibri (Corps)"/>
    </font>
    <font>
      <b/>
      <sz val="18"/>
      <color rgb="FFFF0000"/>
      <name val="Calibri"/>
      <family val="2"/>
      <scheme val="minor"/>
    </font>
    <font>
      <b/>
      <sz val="14"/>
      <color rgb="FFFF0000"/>
      <name val="Calibri"/>
      <family val="2"/>
      <scheme val="minor"/>
    </font>
    <font>
      <b/>
      <i/>
      <sz val="14"/>
      <color rgb="FFFF0000"/>
      <name val="Calibri"/>
      <family val="2"/>
      <scheme val="minor"/>
    </font>
    <font>
      <b/>
      <sz val="11"/>
      <color rgb="FFFF0000"/>
      <name val="Calibri"/>
      <family val="2"/>
      <scheme val="minor"/>
    </font>
    <font>
      <b/>
      <i/>
      <sz val="11"/>
      <color rgb="FFFF0000"/>
      <name val="Calibri"/>
      <family val="2"/>
      <scheme val="minor"/>
    </font>
    <font>
      <b/>
      <sz val="11"/>
      <color rgb="FFC00000"/>
      <name val="Calibri"/>
      <family val="2"/>
      <scheme val="minor"/>
    </font>
    <font>
      <b/>
      <sz val="8"/>
      <color rgb="FFC00000"/>
      <name val="Calibri"/>
      <family val="2"/>
      <scheme val="minor"/>
    </font>
    <font>
      <b/>
      <i/>
      <sz val="12"/>
      <name val="Calibri"/>
      <family val="2"/>
      <scheme val="minor"/>
    </font>
    <font>
      <b/>
      <sz val="14"/>
      <color theme="0"/>
      <name val="Calibri"/>
      <family val="2"/>
      <scheme val="minor"/>
    </font>
    <font>
      <b/>
      <i/>
      <sz val="13"/>
      <color rgb="FFFF0000"/>
      <name val="Calibri"/>
      <family val="2"/>
      <scheme val="minor"/>
    </font>
    <font>
      <i/>
      <sz val="12"/>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b/>
      <sz val="9"/>
      <color rgb="FFFF0000"/>
      <name val="Verdana"/>
      <family val="2"/>
    </font>
    <font>
      <b/>
      <i/>
      <sz val="11"/>
      <name val="Calibri"/>
      <family val="2"/>
      <scheme val="minor"/>
    </font>
  </fonts>
  <fills count="10">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C00000"/>
        <bgColor indexed="64"/>
      </patternFill>
    </fill>
    <fill>
      <patternFill patternType="solid">
        <fgColor rgb="FFFF5B5B"/>
        <bgColor indexed="64"/>
      </patternFill>
    </fill>
  </fills>
  <borders count="69">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n">
        <color theme="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right style="thin">
        <color theme="2"/>
      </right>
      <top style="thin">
        <color auto="1"/>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n">
        <color theme="2"/>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2"/>
      </right>
      <top/>
      <bottom style="thin">
        <color theme="0"/>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right/>
      <top style="thin">
        <color theme="0"/>
      </top>
      <bottom style="medium">
        <color rgb="FFC00000"/>
      </bottom>
      <diagonal/>
    </border>
    <border>
      <left/>
      <right/>
      <top/>
      <bottom style="medium">
        <color rgb="FFC00000"/>
      </bottom>
      <diagonal/>
    </border>
    <border>
      <left/>
      <right/>
      <top style="medium">
        <color rgb="FFC00000"/>
      </top>
      <bottom style="medium">
        <color rgb="FFC00000"/>
      </bottom>
      <diagonal/>
    </border>
    <border>
      <left/>
      <right/>
      <top style="medium">
        <color rgb="FFC00000"/>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right/>
      <top style="medium">
        <color rgb="FFC00000"/>
      </top>
      <bottom style="thin">
        <color theme="0"/>
      </bottom>
      <diagonal/>
    </border>
    <border>
      <left style="thin">
        <color indexed="64"/>
      </left>
      <right style="thin">
        <color indexed="64"/>
      </right>
      <top style="thin">
        <color indexed="64"/>
      </top>
      <bottom style="thin">
        <color theme="2"/>
      </bottom>
      <diagonal/>
    </border>
    <border>
      <left style="thin">
        <color indexed="64"/>
      </left>
      <right style="thin">
        <color indexed="64"/>
      </right>
      <top style="thin">
        <color theme="2"/>
      </top>
      <bottom style="thin">
        <color theme="2"/>
      </bottom>
      <diagonal/>
    </border>
    <border>
      <left style="thin">
        <color indexed="64"/>
      </left>
      <right style="thin">
        <color indexed="64"/>
      </right>
      <top style="thin">
        <color theme="2"/>
      </top>
      <bottom style="thin">
        <color indexed="64"/>
      </bottom>
      <diagonal/>
    </border>
    <border>
      <left style="thin">
        <color theme="2"/>
      </left>
      <right style="thin">
        <color indexed="64"/>
      </right>
      <top style="thin">
        <color indexed="64"/>
      </top>
      <bottom style="thin">
        <color theme="2"/>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style="thin">
        <color indexed="64"/>
      </bottom>
      <diagonal/>
    </border>
    <border>
      <left/>
      <right style="thin">
        <color theme="2"/>
      </right>
      <top/>
      <bottom style="thin">
        <color indexed="64"/>
      </bottom>
      <diagonal/>
    </border>
    <border>
      <left style="thin">
        <color theme="2"/>
      </left>
      <right/>
      <top style="thin">
        <color auto="1"/>
      </top>
      <bottom style="thin">
        <color theme="2"/>
      </bottom>
      <diagonal/>
    </border>
    <border>
      <left style="thin">
        <color theme="2"/>
      </left>
      <right/>
      <top style="thin">
        <color theme="2"/>
      </top>
      <bottom style="thin">
        <color auto="1"/>
      </bottom>
      <diagonal/>
    </border>
    <border>
      <left/>
      <right/>
      <top style="medium">
        <color rgb="FFC00000"/>
      </top>
      <bottom style="thin">
        <color indexed="64"/>
      </bottom>
      <diagonal/>
    </border>
    <border>
      <left style="thin">
        <color indexed="64"/>
      </left>
      <right style="thin">
        <color indexed="64"/>
      </right>
      <top/>
      <bottom style="thin">
        <color theme="2"/>
      </bottom>
      <diagonal/>
    </border>
    <border>
      <left style="thin">
        <color indexed="64"/>
      </left>
      <right/>
      <top/>
      <bottom/>
      <diagonal/>
    </border>
    <border>
      <left/>
      <right style="thin">
        <color theme="0"/>
      </right>
      <top style="medium">
        <color rgb="FFC00000"/>
      </top>
      <bottom style="thin">
        <color theme="0"/>
      </bottom>
      <diagonal/>
    </border>
    <border>
      <left style="thin">
        <color theme="0"/>
      </left>
      <right/>
      <top style="medium">
        <color rgb="FFC00000"/>
      </top>
      <bottom style="thin">
        <color theme="2"/>
      </bottom>
      <diagonal/>
    </border>
    <border>
      <left style="thin">
        <color theme="0"/>
      </left>
      <right/>
      <top style="thin">
        <color theme="2"/>
      </top>
      <bottom style="thin">
        <color theme="2"/>
      </bottom>
      <diagonal/>
    </border>
    <border>
      <left/>
      <right style="thin">
        <color theme="2"/>
      </right>
      <top style="medium">
        <color rgb="FFC00000"/>
      </top>
      <bottom/>
      <diagonal/>
    </border>
    <border>
      <left style="thin">
        <color theme="2"/>
      </left>
      <right style="thin">
        <color indexed="64"/>
      </right>
      <top/>
      <bottom style="thin">
        <color theme="2"/>
      </bottom>
      <diagonal/>
    </border>
    <border>
      <left/>
      <right/>
      <top style="double">
        <color indexed="64"/>
      </top>
      <bottom style="double">
        <color indexed="64"/>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536">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2" fillId="4" borderId="0" xfId="1" applyFill="1" applyBorder="1" applyAlignment="1">
      <alignment vertical="center"/>
    </xf>
    <xf numFmtId="166" fontId="0" fillId="3" borderId="0" xfId="0" applyNumberFormat="1" applyFill="1"/>
    <xf numFmtId="0" fontId="0" fillId="3" borderId="0" xfId="0" applyFill="1" applyAlignment="1">
      <alignment horizontal="left" vertical="top" wrapText="1"/>
    </xf>
    <xf numFmtId="0" fontId="2" fillId="3" borderId="0" xfId="1" applyFill="1" applyBorder="1" applyAlignment="1"/>
    <xf numFmtId="0" fontId="0" fillId="3" borderId="0" xfId="0" applyFill="1" applyAlignment="1">
      <alignment vertical="top" wrapText="1"/>
    </xf>
    <xf numFmtId="0" fontId="3" fillId="3" borderId="0" xfId="2" applyFill="1" applyBorder="1" applyAlignment="1">
      <alignment horizontal="left" vertical="top" wrapText="1"/>
    </xf>
    <xf numFmtId="0" fontId="2" fillId="3"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5" fillId="3" borderId="0" xfId="3" applyFont="1" applyFill="1" applyBorder="1" applyAlignment="1">
      <alignment horizontal="center" vertical="top" wrapText="1"/>
    </xf>
    <xf numFmtId="0" fontId="10" fillId="0" borderId="0" xfId="0" applyFont="1" applyAlignment="1">
      <alignment vertical="top"/>
    </xf>
    <xf numFmtId="0" fontId="3" fillId="3" borderId="0" xfId="2" applyFill="1" applyBorder="1" applyAlignment="1">
      <alignment vertical="top"/>
    </xf>
    <xf numFmtId="0" fontId="10" fillId="0" borderId="0" xfId="0" applyFont="1" applyAlignment="1">
      <alignment horizontal="center" vertical="top"/>
    </xf>
    <xf numFmtId="0" fontId="0" fillId="0" borderId="0" xfId="0" applyAlignment="1">
      <alignment vertical="center"/>
    </xf>
    <xf numFmtId="0" fontId="2" fillId="0" borderId="0" xfId="1" applyFill="1" applyBorder="1" applyAlignment="1">
      <alignment vertical="top"/>
    </xf>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0" fillId="3" borderId="14" xfId="0" applyFill="1" applyBorder="1" applyAlignment="1">
      <alignment horizontal="center" vertical="top" wrapText="1"/>
    </xf>
    <xf numFmtId="0" fontId="0" fillId="3" borderId="24" xfId="0" applyFill="1" applyBorder="1" applyAlignment="1">
      <alignment horizontal="center" vertical="top" wrapText="1"/>
    </xf>
    <xf numFmtId="0" fontId="0" fillId="3" borderId="13" xfId="0" applyFill="1" applyBorder="1" applyAlignment="1">
      <alignment horizontal="center" vertical="top" wrapText="1"/>
    </xf>
    <xf numFmtId="0" fontId="0" fillId="3" borderId="0" xfId="0" applyFill="1" applyAlignment="1">
      <alignment horizontal="left" wrapText="1"/>
    </xf>
    <xf numFmtId="0" fontId="0" fillId="3" borderId="0" xfId="0" applyFill="1" applyAlignment="1">
      <alignment horizontal="center" vertical="top"/>
    </xf>
    <xf numFmtId="0" fontId="7" fillId="3" borderId="0" xfId="2" applyFont="1" applyFill="1" applyBorder="1" applyAlignment="1">
      <alignment vertical="top" wrapText="1"/>
    </xf>
    <xf numFmtId="49" fontId="0" fillId="0" borderId="32" xfId="0" applyNumberFormat="1" applyBorder="1" applyAlignment="1" applyProtection="1">
      <alignment horizontal="left" vertical="top" wrapText="1"/>
      <protection locked="0"/>
    </xf>
    <xf numFmtId="0" fontId="6" fillId="3" borderId="0" xfId="0" applyFont="1" applyFill="1" applyAlignment="1">
      <alignment horizontal="left" vertical="center" wrapText="1"/>
    </xf>
    <xf numFmtId="0" fontId="0" fillId="4" borderId="0" xfId="0" applyFill="1" applyAlignment="1">
      <alignment vertical="top"/>
    </xf>
    <xf numFmtId="0" fontId="6" fillId="3" borderId="31" xfId="0" applyFont="1" applyFill="1" applyBorder="1" applyAlignment="1">
      <alignment horizontal="left" vertical="top" wrapText="1"/>
    </xf>
    <xf numFmtId="0" fontId="2" fillId="3" borderId="0" xfId="1" applyFill="1" applyBorder="1" applyAlignment="1" applyProtection="1">
      <alignment vertical="center"/>
    </xf>
    <xf numFmtId="0" fontId="17" fillId="3" borderId="0" xfId="2" applyFont="1" applyFill="1" applyBorder="1" applyAlignment="1" applyProtection="1">
      <alignment horizontal="center" vertical="center" wrapText="1"/>
    </xf>
    <xf numFmtId="166" fontId="0" fillId="3" borderId="23" xfId="4" applyNumberFormat="1" applyFont="1" applyFill="1" applyBorder="1" applyProtection="1"/>
    <xf numFmtId="0" fontId="2" fillId="4" borderId="0" xfId="1" applyFill="1" applyBorder="1" applyAlignment="1" applyProtection="1">
      <alignment vertical="center"/>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7" xfId="0" applyFont="1" applyFill="1" applyBorder="1" applyAlignment="1">
      <alignment horizontal="left" vertical="center" wrapText="1"/>
    </xf>
    <xf numFmtId="49" fontId="0" fillId="0" borderId="4"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23" fillId="3" borderId="0" xfId="1" applyFont="1" applyFill="1" applyBorder="1" applyAlignment="1">
      <alignment vertical="center"/>
    </xf>
    <xf numFmtId="0" fontId="24" fillId="3" borderId="0" xfId="0" applyFont="1" applyFill="1" applyAlignment="1">
      <alignment vertical="center"/>
    </xf>
    <xf numFmtId="0" fontId="26" fillId="3" borderId="24" xfId="0" applyFont="1" applyFill="1" applyBorder="1" applyAlignment="1">
      <alignment horizontal="left" vertical="top" wrapText="1"/>
    </xf>
    <xf numFmtId="0" fontId="6" fillId="3" borderId="24" xfId="0" applyFont="1" applyFill="1" applyBorder="1" applyAlignment="1" applyProtection="1">
      <alignment horizontal="left" vertical="top" wrapText="1"/>
      <protection locked="0"/>
    </xf>
    <xf numFmtId="0" fontId="6" fillId="3" borderId="0" xfId="0" applyFont="1" applyFill="1" applyAlignment="1">
      <alignment vertical="top"/>
    </xf>
    <xf numFmtId="0" fontId="26" fillId="3" borderId="4" xfId="0" applyFont="1" applyFill="1" applyBorder="1" applyAlignment="1">
      <alignment horizontal="left" vertical="top" wrapText="1"/>
    </xf>
    <xf numFmtId="0" fontId="8" fillId="3" borderId="4" xfId="0" applyFont="1" applyFill="1" applyBorder="1" applyAlignment="1">
      <alignment horizontal="left" vertical="center" wrapText="1"/>
    </xf>
    <xf numFmtId="0" fontId="6" fillId="3" borderId="0" xfId="3" applyFont="1" applyFill="1" applyBorder="1" applyAlignment="1">
      <alignment horizontal="center" vertical="top" wrapText="1"/>
    </xf>
    <xf numFmtId="165" fontId="6" fillId="3" borderId="0" xfId="3" applyNumberFormat="1" applyFont="1" applyFill="1" applyBorder="1" applyAlignment="1">
      <alignment horizontal="center" vertical="top" wrapText="1"/>
    </xf>
    <xf numFmtId="0" fontId="7" fillId="3" borderId="10" xfId="2" applyFont="1" applyFill="1" applyBorder="1" applyAlignment="1">
      <alignment horizontal="left" vertical="top"/>
    </xf>
    <xf numFmtId="0" fontId="27" fillId="3" borderId="0" xfId="3" applyFont="1" applyFill="1" applyBorder="1" applyAlignment="1">
      <alignment horizontal="center" vertical="top" wrapText="1"/>
    </xf>
    <xf numFmtId="165" fontId="27" fillId="3" borderId="0" xfId="3" applyNumberFormat="1" applyFont="1" applyFill="1" applyBorder="1" applyAlignment="1">
      <alignment horizontal="center" vertical="top" wrapText="1"/>
    </xf>
    <xf numFmtId="0" fontId="8" fillId="3" borderId="9"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0" xfId="0" applyFont="1" applyFill="1" applyAlignment="1">
      <alignment horizontal="center" vertical="center"/>
    </xf>
    <xf numFmtId="0" fontId="6" fillId="3" borderId="0" xfId="0" applyFont="1" applyFill="1"/>
    <xf numFmtId="0" fontId="6" fillId="0" borderId="0" xfId="0" applyFont="1"/>
    <xf numFmtId="0" fontId="17" fillId="3" borderId="0" xfId="0" applyFont="1" applyFill="1" applyAlignment="1">
      <alignment horizontal="left" vertical="top"/>
    </xf>
    <xf numFmtId="0" fontId="7" fillId="3" borderId="0" xfId="2" applyFont="1" applyFill="1" applyBorder="1" applyAlignment="1" applyProtection="1">
      <alignment horizontal="left" wrapText="1"/>
    </xf>
    <xf numFmtId="0" fontId="28" fillId="3" borderId="0" xfId="0" applyFont="1" applyFill="1" applyAlignment="1">
      <alignment horizontal="left" vertical="top"/>
    </xf>
    <xf numFmtId="0" fontId="6" fillId="3" borderId="0" xfId="0" applyFont="1" applyFill="1" applyAlignment="1">
      <alignment wrapText="1"/>
    </xf>
    <xf numFmtId="166" fontId="6" fillId="3" borderId="0" xfId="0" applyNumberFormat="1" applyFont="1" applyFill="1"/>
    <xf numFmtId="0" fontId="28" fillId="3" borderId="0" xfId="0" applyFont="1" applyFill="1" applyAlignment="1">
      <alignment vertical="top"/>
    </xf>
    <xf numFmtId="0" fontId="29" fillId="3" borderId="0" xfId="1" applyFont="1" applyFill="1" applyBorder="1" applyAlignment="1">
      <alignment vertical="center"/>
    </xf>
    <xf numFmtId="0" fontId="29" fillId="3" borderId="0" xfId="1" applyFont="1" applyFill="1" applyBorder="1" applyAlignment="1" applyProtection="1">
      <alignment vertical="center"/>
    </xf>
    <xf numFmtId="0" fontId="29" fillId="3" borderId="0" xfId="1" applyFont="1" applyFill="1" applyBorder="1" applyAlignment="1">
      <alignment horizontal="left" vertical="center" wrapText="1"/>
    </xf>
    <xf numFmtId="0" fontId="6" fillId="0" borderId="0" xfId="0" applyFont="1" applyAlignment="1">
      <alignment horizontal="left" vertical="center" wrapText="1"/>
    </xf>
    <xf numFmtId="0" fontId="29" fillId="3"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29" fillId="3" borderId="0" xfId="1" applyFont="1" applyFill="1" applyBorder="1" applyAlignment="1">
      <alignment horizontal="left" vertical="top" wrapText="1"/>
    </xf>
    <xf numFmtId="0" fontId="6" fillId="0" borderId="0" xfId="0" applyFont="1" applyAlignment="1">
      <alignment horizontal="left" vertical="top" wrapText="1"/>
    </xf>
    <xf numFmtId="0" fontId="6" fillId="0" borderId="32" xfId="0" applyFont="1" applyBorder="1" applyAlignment="1" applyProtection="1">
      <alignment horizontal="left" vertical="top" wrapText="1"/>
      <protection locked="0"/>
    </xf>
    <xf numFmtId="0" fontId="29" fillId="0" borderId="0" xfId="1" applyFont="1" applyFill="1" applyBorder="1" applyAlignment="1">
      <alignment horizontal="left" vertical="top" wrapText="1"/>
    </xf>
    <xf numFmtId="0" fontId="6" fillId="3" borderId="8" xfId="0" applyFont="1" applyFill="1" applyBorder="1" applyAlignment="1" applyProtection="1">
      <alignment horizontal="center" vertical="center" wrapText="1"/>
      <protection locked="0"/>
    </xf>
    <xf numFmtId="0" fontId="26" fillId="0" borderId="0" xfId="0" applyFont="1" applyAlignment="1">
      <alignment vertical="center"/>
    </xf>
    <xf numFmtId="0" fontId="6" fillId="3" borderId="0" xfId="0" applyFont="1" applyFill="1" applyAlignment="1">
      <alignment horizontal="left"/>
    </xf>
    <xf numFmtId="0" fontId="24" fillId="0" borderId="0" xfId="0" applyFont="1"/>
    <xf numFmtId="0" fontId="8" fillId="3" borderId="0" xfId="0" applyFont="1" applyFill="1"/>
    <xf numFmtId="0" fontId="6" fillId="4" borderId="0" xfId="0" applyFont="1" applyFill="1"/>
    <xf numFmtId="0" fontId="24" fillId="4" borderId="0" xfId="0" applyFont="1" applyFill="1"/>
    <xf numFmtId="49" fontId="6" fillId="0" borderId="27" xfId="0" applyNumberFormat="1" applyFont="1" applyBorder="1" applyAlignment="1" applyProtection="1">
      <alignment horizontal="left" vertical="top" wrapText="1"/>
      <protection locked="0"/>
    </xf>
    <xf numFmtId="49" fontId="6" fillId="0" borderId="6" xfId="0" applyNumberFormat="1" applyFont="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0" fontId="6" fillId="4" borderId="3" xfId="0" applyFont="1" applyFill="1" applyBorder="1" applyProtection="1">
      <protection locked="0"/>
    </xf>
    <xf numFmtId="0" fontId="6" fillId="3" borderId="0" xfId="0" applyFont="1" applyFill="1" applyProtection="1">
      <protection locked="0"/>
    </xf>
    <xf numFmtId="0" fontId="8" fillId="0" borderId="0" xfId="0" applyFont="1"/>
    <xf numFmtId="0" fontId="29" fillId="0" borderId="0" xfId="1" applyFont="1" applyFill="1" applyBorder="1" applyAlignment="1"/>
    <xf numFmtId="0" fontId="18"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27" fillId="4" borderId="0" xfId="0" applyFont="1" applyFill="1" applyAlignment="1">
      <alignment horizontal="justify"/>
    </xf>
    <xf numFmtId="0" fontId="25" fillId="4" borderId="0" xfId="0" applyFont="1" applyFill="1" applyAlignment="1">
      <alignment horizontal="justify"/>
    </xf>
    <xf numFmtId="0" fontId="6" fillId="3" borderId="8" xfId="0" applyFont="1" applyFill="1" applyBorder="1" applyAlignment="1" applyProtection="1">
      <alignment horizontal="center" wrapText="1"/>
      <protection locked="0"/>
    </xf>
    <xf numFmtId="166" fontId="0" fillId="4" borderId="17" xfId="4" applyNumberFormat="1" applyFont="1" applyFill="1" applyBorder="1" applyAlignment="1" applyProtection="1">
      <alignment vertical="top"/>
      <protection locked="0"/>
    </xf>
    <xf numFmtId="166" fontId="0" fillId="4" borderId="34" xfId="4" applyNumberFormat="1" applyFont="1" applyFill="1" applyBorder="1" applyAlignment="1" applyProtection="1">
      <alignment vertical="top"/>
      <protection locked="0"/>
    </xf>
    <xf numFmtId="166" fontId="0" fillId="4" borderId="4" xfId="4" applyNumberFormat="1" applyFont="1" applyFill="1" applyBorder="1" applyAlignment="1" applyProtection="1">
      <alignment vertical="top"/>
      <protection locked="0"/>
    </xf>
    <xf numFmtId="0" fontId="0" fillId="4" borderId="16" xfId="4" applyNumberFormat="1" applyFont="1" applyFill="1" applyBorder="1" applyAlignment="1" applyProtection="1">
      <alignment horizontal="left" vertical="top"/>
      <protection locked="0"/>
    </xf>
    <xf numFmtId="0" fontId="0" fillId="4" borderId="17" xfId="4" applyNumberFormat="1" applyFont="1" applyFill="1" applyBorder="1" applyAlignment="1" applyProtection="1">
      <alignment horizontal="left" vertical="top"/>
      <protection locked="0"/>
    </xf>
    <xf numFmtId="0" fontId="0" fillId="4" borderId="18" xfId="4" applyNumberFormat="1" applyFont="1" applyFill="1" applyBorder="1" applyAlignment="1" applyProtection="1">
      <alignment horizontal="left" vertical="top"/>
      <protection locked="0"/>
    </xf>
    <xf numFmtId="0" fontId="0" fillId="4" borderId="4" xfId="4" applyNumberFormat="1" applyFont="1" applyFill="1" applyBorder="1" applyAlignment="1" applyProtection="1">
      <alignment horizontal="left" vertical="top"/>
      <protection locked="0"/>
    </xf>
    <xf numFmtId="166" fontId="0" fillId="4" borderId="43" xfId="4" applyNumberFormat="1" applyFont="1" applyFill="1" applyBorder="1" applyAlignment="1" applyProtection="1">
      <alignment vertical="top"/>
      <protection locked="0"/>
    </xf>
    <xf numFmtId="0" fontId="8" fillId="5" borderId="0" xfId="0" applyFont="1" applyFill="1"/>
    <xf numFmtId="0" fontId="8" fillId="0" borderId="0" xfId="0" applyFont="1" applyAlignment="1">
      <alignment horizontal="center" vertical="center"/>
    </xf>
    <xf numFmtId="0" fontId="6" fillId="5" borderId="0" xfId="0" applyFont="1" applyFill="1"/>
    <xf numFmtId="0" fontId="6" fillId="0" borderId="0" xfId="0" applyFont="1" applyAlignment="1">
      <alignment wrapText="1"/>
    </xf>
    <xf numFmtId="0" fontId="26" fillId="6" borderId="41" xfId="0" applyFont="1" applyFill="1" applyBorder="1" applyAlignment="1">
      <alignment horizontal="center" vertical="center" wrapText="1"/>
    </xf>
    <xf numFmtId="1" fontId="26" fillId="0" borderId="0" xfId="0" applyNumberFormat="1" applyFont="1" applyAlignment="1">
      <alignment horizontal="center" vertical="center"/>
    </xf>
    <xf numFmtId="168" fontId="26" fillId="0" borderId="0" xfId="0" applyNumberFormat="1" applyFont="1" applyAlignment="1">
      <alignment horizontal="center" vertical="center"/>
    </xf>
    <xf numFmtId="1" fontId="6" fillId="0" borderId="0" xfId="0" applyNumberFormat="1" applyFont="1"/>
    <xf numFmtId="0" fontId="27" fillId="0" borderId="0" xfId="0" applyFont="1" applyAlignment="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3" xfId="0" applyFont="1" applyBorder="1" applyAlignment="1">
      <alignment vertical="center"/>
    </xf>
    <xf numFmtId="0" fontId="26" fillId="0" borderId="3" xfId="0" applyFont="1" applyBorder="1" applyAlignment="1">
      <alignment horizontal="center" vertical="center"/>
    </xf>
    <xf numFmtId="1" fontId="6" fillId="0" borderId="3" xfId="0" applyNumberFormat="1" applyFont="1" applyBorder="1"/>
    <xf numFmtId="169" fontId="17" fillId="3" borderId="0" xfId="0" applyNumberFormat="1" applyFont="1" applyFill="1" applyAlignment="1">
      <alignment horizontal="right" vertical="top"/>
    </xf>
    <xf numFmtId="166" fontId="28" fillId="3" borderId="5" xfId="4" applyNumberFormat="1" applyFont="1" applyFill="1" applyBorder="1" applyAlignment="1" applyProtection="1">
      <alignment vertical="center"/>
    </xf>
    <xf numFmtId="0" fontId="0" fillId="0" borderId="13" xfId="0"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31" fillId="0" borderId="0" xfId="0" applyFont="1"/>
    <xf numFmtId="167" fontId="0" fillId="0" borderId="10" xfId="0" applyNumberFormat="1" applyBorder="1" applyAlignment="1" applyProtection="1">
      <alignment horizontal="left" vertical="center" wrapText="1"/>
      <protection locked="0"/>
    </xf>
    <xf numFmtId="0" fontId="31" fillId="0" borderId="0" xfId="0" applyFont="1" applyAlignment="1">
      <alignment horizontal="left"/>
    </xf>
    <xf numFmtId="10" fontId="28" fillId="3" borderId="5" xfId="5" applyNumberFormat="1" applyFont="1" applyFill="1" applyBorder="1" applyAlignment="1" applyProtection="1">
      <alignment vertical="center"/>
    </xf>
    <xf numFmtId="0" fontId="6" fillId="3" borderId="24" xfId="0" applyFont="1" applyFill="1" applyBorder="1" applyAlignment="1" applyProtection="1">
      <alignment horizontal="center" vertical="top" wrapText="1"/>
      <protection locked="0" hidden="1"/>
    </xf>
    <xf numFmtId="0" fontId="6" fillId="3" borderId="10" xfId="3" applyFont="1" applyFill="1" applyBorder="1" applyAlignment="1" applyProtection="1">
      <alignment horizontal="left" vertical="top" wrapText="1"/>
    </xf>
    <xf numFmtId="0" fontId="6" fillId="3" borderId="32" xfId="3" applyFont="1" applyFill="1" applyBorder="1" applyAlignment="1" applyProtection="1">
      <alignment horizontal="center" vertical="top" wrapText="1"/>
    </xf>
    <xf numFmtId="49" fontId="6" fillId="0" borderId="4" xfId="0" applyNumberFormat="1" applyFont="1" applyBorder="1" applyAlignment="1" applyProtection="1">
      <alignment horizontal="left" vertical="center" wrapText="1"/>
      <protection locked="0"/>
    </xf>
    <xf numFmtId="0" fontId="8" fillId="3" borderId="0" xfId="0" applyFont="1" applyFill="1" applyAlignment="1">
      <alignment horizontal="left" vertical="top" wrapText="1"/>
    </xf>
    <xf numFmtId="0" fontId="8" fillId="3" borderId="24"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8" fillId="3" borderId="0" xfId="0" applyFont="1" applyFill="1" applyAlignment="1">
      <alignment vertical="center"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14" fillId="3" borderId="0" xfId="0" applyFont="1" applyFill="1" applyAlignment="1">
      <alignment horizontal="left" vertical="top" wrapText="1"/>
    </xf>
    <xf numFmtId="0" fontId="14" fillId="3" borderId="0" xfId="0" applyFont="1" applyFill="1" applyAlignment="1">
      <alignment vertical="center" wrapText="1"/>
    </xf>
    <xf numFmtId="0" fontId="14" fillId="3" borderId="0" xfId="0" applyFont="1" applyFill="1" applyAlignment="1">
      <alignment horizontal="left" vertical="center" wrapText="1"/>
    </xf>
    <xf numFmtId="166" fontId="9" fillId="3" borderId="41" xfId="4" applyNumberFormat="1" applyFont="1" applyFill="1" applyBorder="1"/>
    <xf numFmtId="5" fontId="6" fillId="4" borderId="0" xfId="4" applyNumberFormat="1" applyFont="1" applyFill="1" applyAlignment="1" applyProtection="1">
      <alignment horizontal="left" vertical="center"/>
      <protection locked="0"/>
    </xf>
    <xf numFmtId="9" fontId="17" fillId="3" borderId="4" xfId="0" applyNumberFormat="1" applyFont="1" applyFill="1" applyBorder="1" applyAlignment="1">
      <alignment horizontal="right" vertical="top"/>
    </xf>
    <xf numFmtId="0" fontId="37" fillId="0" borderId="0" xfId="0" applyFont="1" applyAlignment="1">
      <alignment vertical="center"/>
    </xf>
    <xf numFmtId="0" fontId="34" fillId="0" borderId="0" xfId="1" applyFont="1" applyFill="1" applyBorder="1" applyAlignment="1">
      <alignment vertical="center"/>
    </xf>
    <xf numFmtId="0" fontId="32" fillId="0" borderId="0" xfId="2" applyFont="1" applyFill="1" applyBorder="1" applyAlignment="1">
      <alignment vertical="center" wrapText="1"/>
    </xf>
    <xf numFmtId="0" fontId="2" fillId="0" borderId="0" xfId="1" applyFill="1" applyBorder="1" applyAlignment="1">
      <alignment vertical="center"/>
    </xf>
    <xf numFmtId="0" fontId="0" fillId="8" borderId="0" xfId="0" applyFill="1"/>
    <xf numFmtId="0" fontId="38" fillId="3" borderId="0" xfId="0" applyFont="1" applyFill="1"/>
    <xf numFmtId="0" fontId="17" fillId="3" borderId="3" xfId="2" applyFont="1" applyFill="1" applyBorder="1" applyAlignment="1">
      <alignment horizontal="center" vertical="center" wrapText="1"/>
    </xf>
    <xf numFmtId="0" fontId="6" fillId="8" borderId="0" xfId="0" applyFont="1" applyFill="1"/>
    <xf numFmtId="0" fontId="3" fillId="3" borderId="45" xfId="2" applyFill="1" applyBorder="1" applyAlignment="1">
      <alignment horizontal="left" wrapText="1"/>
    </xf>
    <xf numFmtId="0" fontId="0" fillId="3" borderId="0" xfId="0" applyFill="1" applyAlignment="1">
      <alignment horizontal="right"/>
    </xf>
    <xf numFmtId="164" fontId="9" fillId="3" borderId="0" xfId="4" applyFont="1" applyFill="1" applyBorder="1" applyAlignment="1">
      <alignment horizontal="right"/>
    </xf>
    <xf numFmtId="0" fontId="8" fillId="0" borderId="0" xfId="2" applyFont="1" applyFill="1" applyBorder="1" applyAlignment="1">
      <alignment vertical="center" wrapText="1"/>
    </xf>
    <xf numFmtId="0" fontId="20" fillId="3" borderId="0" xfId="0" applyFont="1" applyFill="1" applyAlignment="1">
      <alignment vertical="center"/>
    </xf>
    <xf numFmtId="0" fontId="19" fillId="8" borderId="0" xfId="0" applyFont="1" applyFill="1" applyAlignment="1">
      <alignment vertical="center"/>
    </xf>
    <xf numFmtId="0" fontId="0" fillId="3" borderId="45" xfId="0" applyFill="1" applyBorder="1"/>
    <xf numFmtId="0" fontId="3" fillId="3" borderId="45" xfId="2" applyFill="1" applyBorder="1" applyAlignment="1"/>
    <xf numFmtId="0" fontId="0" fillId="3" borderId="45" xfId="0" applyFill="1" applyBorder="1" applyAlignment="1">
      <alignment vertical="top"/>
    </xf>
    <xf numFmtId="0" fontId="23" fillId="8" borderId="0" xfId="1" applyFont="1" applyFill="1" applyBorder="1" applyAlignment="1">
      <alignment vertical="center"/>
    </xf>
    <xf numFmtId="0" fontId="3" fillId="8" borderId="0" xfId="2" applyFill="1" applyBorder="1" applyAlignment="1">
      <alignment horizontal="left"/>
    </xf>
    <xf numFmtId="0" fontId="6" fillId="8" borderId="0" xfId="0" applyFont="1" applyFill="1" applyAlignment="1">
      <alignment horizontal="left" vertical="top" wrapText="1"/>
    </xf>
    <xf numFmtId="0" fontId="6" fillId="8" borderId="0" xfId="3" applyFont="1" applyFill="1" applyBorder="1" applyAlignment="1">
      <alignment horizontal="center" vertical="top" wrapText="1"/>
    </xf>
    <xf numFmtId="165" fontId="6" fillId="8" borderId="0" xfId="3" applyNumberFormat="1" applyFont="1" applyFill="1" applyBorder="1" applyAlignment="1">
      <alignment horizontal="center" vertical="top" wrapText="1"/>
    </xf>
    <xf numFmtId="0" fontId="7" fillId="8" borderId="0" xfId="2" applyFont="1" applyFill="1" applyBorder="1" applyAlignment="1">
      <alignment horizontal="left" vertical="top"/>
    </xf>
    <xf numFmtId="0" fontId="27" fillId="8" borderId="0" xfId="3" applyFont="1" applyFill="1" applyBorder="1" applyAlignment="1">
      <alignment horizontal="center" vertical="top" wrapText="1"/>
    </xf>
    <xf numFmtId="165" fontId="27" fillId="8" borderId="0" xfId="3" applyNumberFormat="1" applyFont="1" applyFill="1" applyBorder="1" applyAlignment="1">
      <alignment horizontal="center" vertical="top" wrapText="1"/>
    </xf>
    <xf numFmtId="0" fontId="3" fillId="8" borderId="0" xfId="2" applyFill="1" applyBorder="1" applyAlignment="1">
      <alignment wrapText="1"/>
    </xf>
    <xf numFmtId="0" fontId="0" fillId="8" borderId="0" xfId="0" applyFill="1" applyAlignment="1">
      <alignment horizontal="left" vertical="top" wrapText="1"/>
    </xf>
    <xf numFmtId="0" fontId="5" fillId="8" borderId="0" xfId="3" applyFont="1" applyFill="1" applyBorder="1" applyAlignment="1">
      <alignment horizontal="center" vertical="top" wrapText="1"/>
    </xf>
    <xf numFmtId="0" fontId="0" fillId="8" borderId="0" xfId="0" applyFill="1" applyAlignment="1">
      <alignment vertical="top"/>
    </xf>
    <xf numFmtId="0" fontId="0" fillId="8" borderId="0" xfId="0" applyFill="1" applyAlignment="1">
      <alignment vertical="center"/>
    </xf>
    <xf numFmtId="0" fontId="32" fillId="3" borderId="45" xfId="2" applyFont="1" applyFill="1" applyBorder="1" applyAlignment="1"/>
    <xf numFmtId="0" fontId="32" fillId="3" borderId="45" xfId="2" applyFont="1" applyFill="1" applyBorder="1" applyAlignment="1">
      <alignment horizontal="center"/>
    </xf>
    <xf numFmtId="0" fontId="32" fillId="3" borderId="45" xfId="2" applyFont="1" applyFill="1" applyBorder="1" applyAlignment="1">
      <alignment horizontal="center" wrapText="1"/>
    </xf>
    <xf numFmtId="0" fontId="36" fillId="3" borderId="0" xfId="1" applyFont="1" applyFill="1" applyBorder="1" applyAlignment="1">
      <alignment horizontal="center" vertical="center" wrapText="1"/>
    </xf>
    <xf numFmtId="0" fontId="23" fillId="3" borderId="45" xfId="1" applyFont="1" applyFill="1" applyBorder="1" applyAlignment="1" applyProtection="1">
      <alignment vertical="center"/>
    </xf>
    <xf numFmtId="0" fontId="36" fillId="3" borderId="45" xfId="1" applyFont="1" applyFill="1" applyBorder="1" applyAlignment="1">
      <alignment vertical="center"/>
    </xf>
    <xf numFmtId="0" fontId="28" fillId="3" borderId="35" xfId="0" applyFont="1" applyFill="1" applyBorder="1" applyAlignment="1">
      <alignment wrapText="1"/>
    </xf>
    <xf numFmtId="0" fontId="28" fillId="3" borderId="0" xfId="0" applyFont="1" applyFill="1" applyAlignment="1">
      <alignment wrapText="1"/>
    </xf>
    <xf numFmtId="9" fontId="0" fillId="3" borderId="23" xfId="5" applyFont="1" applyFill="1" applyBorder="1" applyProtection="1"/>
    <xf numFmtId="0" fontId="26" fillId="3" borderId="0" xfId="0" applyFont="1" applyFill="1" applyAlignment="1">
      <alignment horizontal="left" wrapText="1"/>
    </xf>
    <xf numFmtId="0" fontId="14" fillId="3" borderId="4" xfId="0" applyFont="1" applyFill="1" applyBorder="1" applyAlignment="1">
      <alignment vertical="center" wrapText="1"/>
    </xf>
    <xf numFmtId="0" fontId="14" fillId="3" borderId="30" xfId="0" applyFont="1" applyFill="1" applyBorder="1" applyAlignment="1">
      <alignment vertical="center" wrapText="1"/>
    </xf>
    <xf numFmtId="0" fontId="35" fillId="3" borderId="0" xfId="1" applyFont="1" applyFill="1" applyBorder="1" applyAlignment="1">
      <alignment horizontal="center" vertical="center" wrapText="1"/>
    </xf>
    <xf numFmtId="0" fontId="8" fillId="7" borderId="0" xfId="0" applyFont="1" applyFill="1"/>
    <xf numFmtId="0" fontId="6" fillId="7" borderId="0" xfId="0" applyFont="1" applyFill="1"/>
    <xf numFmtId="0" fontId="34" fillId="3" borderId="0" xfId="1" applyFont="1" applyFill="1" applyBorder="1" applyAlignment="1">
      <alignment vertical="center"/>
    </xf>
    <xf numFmtId="0" fontId="23" fillId="3" borderId="0" xfId="1" applyFont="1" applyFill="1" applyBorder="1" applyAlignment="1" applyProtection="1">
      <alignment vertical="center"/>
    </xf>
    <xf numFmtId="0" fontId="0" fillId="3" borderId="45" xfId="0" applyFill="1" applyBorder="1" applyAlignment="1">
      <alignment vertical="center"/>
    </xf>
    <xf numFmtId="0" fontId="32" fillId="3" borderId="46" xfId="2" applyFont="1" applyFill="1" applyBorder="1" applyAlignment="1"/>
    <xf numFmtId="0" fontId="7" fillId="3" borderId="46" xfId="2" applyFont="1" applyFill="1" applyBorder="1" applyAlignment="1">
      <alignment horizontal="center"/>
    </xf>
    <xf numFmtId="0" fontId="7" fillId="3" borderId="46" xfId="2" applyFont="1" applyFill="1" applyBorder="1" applyAlignment="1">
      <alignment horizontal="center" wrapText="1"/>
    </xf>
    <xf numFmtId="0" fontId="6" fillId="3" borderId="30" xfId="3" applyFont="1" applyFill="1" applyBorder="1" applyAlignment="1" applyProtection="1">
      <alignment horizontal="left" vertical="center"/>
      <protection locked="0"/>
    </xf>
    <xf numFmtId="0" fontId="6" fillId="3" borderId="32" xfId="3" applyFont="1" applyFill="1" applyBorder="1" applyAlignment="1" applyProtection="1">
      <alignment horizontal="left" vertical="center"/>
      <protection locked="0"/>
    </xf>
    <xf numFmtId="0" fontId="26" fillId="3" borderId="30" xfId="0" applyFont="1" applyFill="1" applyBorder="1" applyAlignment="1">
      <alignment horizontal="left" vertical="top" wrapText="1"/>
    </xf>
    <xf numFmtId="0" fontId="8" fillId="3" borderId="13" xfId="0" applyFont="1" applyFill="1" applyBorder="1" applyAlignment="1">
      <alignment horizontal="left" vertical="center" wrapText="1"/>
    </xf>
    <xf numFmtId="165" fontId="6" fillId="3" borderId="13" xfId="3" applyNumberFormat="1" applyFont="1" applyFill="1" applyBorder="1" applyAlignment="1" applyProtection="1">
      <alignment vertical="center" wrapText="1"/>
      <protection locked="0"/>
    </xf>
    <xf numFmtId="165" fontId="6" fillId="3" borderId="15" xfId="3" applyNumberFormat="1" applyFont="1" applyFill="1" applyBorder="1" applyAlignment="1" applyProtection="1">
      <alignment vertical="center" wrapText="1"/>
      <protection locked="0"/>
    </xf>
    <xf numFmtId="0" fontId="6" fillId="3" borderId="24" xfId="0" applyFont="1" applyFill="1" applyBorder="1" applyAlignment="1">
      <alignment horizontal="left" vertical="top" wrapText="1"/>
    </xf>
    <xf numFmtId="0" fontId="6" fillId="3" borderId="24" xfId="0" applyFont="1" applyFill="1" applyBorder="1" applyAlignment="1" applyProtection="1">
      <alignment horizontal="center" vertical="center" wrapText="1"/>
      <protection locked="0"/>
    </xf>
    <xf numFmtId="0" fontId="8" fillId="3" borderId="24" xfId="0" applyFont="1" applyFill="1" applyBorder="1" applyAlignment="1">
      <alignment horizontal="left" vertical="center" wrapText="1"/>
    </xf>
    <xf numFmtId="0" fontId="6" fillId="3" borderId="24" xfId="0" applyFont="1" applyFill="1" applyBorder="1" applyAlignment="1" applyProtection="1">
      <alignment horizontal="left" vertical="center" wrapText="1"/>
      <protection locked="0"/>
    </xf>
    <xf numFmtId="0" fontId="8" fillId="3" borderId="28" xfId="0" applyFont="1" applyFill="1" applyBorder="1" applyAlignment="1">
      <alignment horizontal="left" vertical="center" wrapText="1"/>
    </xf>
    <xf numFmtId="0" fontId="6" fillId="3" borderId="25" xfId="0" applyFont="1" applyFill="1" applyBorder="1" applyAlignment="1">
      <alignment horizontal="left" vertical="top" wrapText="1"/>
    </xf>
    <xf numFmtId="0" fontId="6" fillId="7" borderId="0" xfId="0" applyFont="1" applyFill="1" applyAlignment="1">
      <alignment wrapText="1"/>
    </xf>
    <xf numFmtId="164" fontId="0" fillId="0" borderId="0" xfId="4" applyFont="1" applyFill="1" applyBorder="1"/>
    <xf numFmtId="166" fontId="6" fillId="3" borderId="7" xfId="0" applyNumberFormat="1" applyFont="1" applyFill="1" applyBorder="1" applyAlignment="1">
      <alignment vertical="center"/>
    </xf>
    <xf numFmtId="0" fontId="6" fillId="3" borderId="39" xfId="0" applyFont="1" applyFill="1" applyBorder="1" applyAlignment="1">
      <alignment horizontal="left" vertical="top" wrapText="1"/>
    </xf>
    <xf numFmtId="0" fontId="34" fillId="3" borderId="0" xfId="1" applyFont="1" applyFill="1" applyBorder="1" applyAlignment="1">
      <alignment horizontal="center" vertical="center"/>
    </xf>
    <xf numFmtId="0" fontId="6" fillId="3" borderId="26" xfId="0" applyFont="1" applyFill="1" applyBorder="1" applyAlignment="1">
      <alignment horizontal="left" vertical="top" wrapText="1"/>
    </xf>
    <xf numFmtId="0" fontId="20" fillId="3" borderId="0" xfId="0" applyFont="1" applyFill="1" applyAlignment="1">
      <alignment horizontal="left" vertical="center" wrapText="1"/>
    </xf>
    <xf numFmtId="0" fontId="26" fillId="3" borderId="0" xfId="0" applyFont="1" applyFill="1" applyAlignment="1">
      <alignment horizontal="left" vertical="center" wrapText="1"/>
    </xf>
    <xf numFmtId="0" fontId="26" fillId="3" borderId="0" xfId="0" applyFont="1" applyFill="1" applyAlignment="1">
      <alignment horizontal="right"/>
    </xf>
    <xf numFmtId="0" fontId="26" fillId="3" borderId="0" xfId="0" applyFont="1" applyFill="1" applyAlignment="1">
      <alignment horizontal="center"/>
    </xf>
    <xf numFmtId="0" fontId="8" fillId="3" borderId="0" xfId="0" applyFont="1" applyFill="1" applyAlignment="1">
      <alignment horizontal="left"/>
    </xf>
    <xf numFmtId="0" fontId="2" fillId="3" borderId="45" xfId="1" applyFill="1" applyBorder="1" applyAlignment="1">
      <alignment horizontal="left" vertical="center" wrapText="1"/>
    </xf>
    <xf numFmtId="0" fontId="32" fillId="3" borderId="0" xfId="2" applyFont="1" applyFill="1" applyBorder="1" applyAlignment="1" applyProtection="1">
      <alignment horizontal="left" wrapText="1"/>
    </xf>
    <xf numFmtId="0" fontId="32" fillId="3" borderId="0" xfId="2" applyFont="1" applyFill="1" applyBorder="1" applyAlignment="1" applyProtection="1">
      <alignment wrapText="1"/>
    </xf>
    <xf numFmtId="166" fontId="0" fillId="3" borderId="0" xfId="4" applyNumberFormat="1" applyFont="1" applyFill="1" applyBorder="1" applyProtection="1"/>
    <xf numFmtId="166" fontId="0" fillId="3" borderId="0" xfId="4" applyNumberFormat="1" applyFont="1" applyFill="1" applyBorder="1" applyAlignment="1" applyProtection="1">
      <alignment vertical="top"/>
      <protection locked="0"/>
    </xf>
    <xf numFmtId="0" fontId="2" fillId="8" borderId="0" xfId="1" applyFill="1" applyBorder="1" applyAlignment="1">
      <alignment vertical="center"/>
    </xf>
    <xf numFmtId="0" fontId="2" fillId="8" borderId="0" xfId="1" applyFill="1" applyBorder="1" applyAlignment="1">
      <alignment vertical="top"/>
    </xf>
    <xf numFmtId="0" fontId="2" fillId="8" borderId="0" xfId="1" applyFill="1" applyBorder="1" applyAlignment="1"/>
    <xf numFmtId="0" fontId="7" fillId="3" borderId="46" xfId="2" applyFont="1" applyFill="1" applyBorder="1" applyAlignment="1">
      <alignment wrapText="1"/>
    </xf>
    <xf numFmtId="0" fontId="6" fillId="8" borderId="0" xfId="0" applyFont="1" applyFill="1" applyAlignment="1">
      <alignment horizontal="left" vertical="center" wrapText="1"/>
    </xf>
    <xf numFmtId="0" fontId="6" fillId="8" borderId="0" xfId="0" applyFont="1" applyFill="1" applyAlignment="1">
      <alignment horizontal="left" wrapText="1"/>
    </xf>
    <xf numFmtId="0" fontId="29" fillId="8" borderId="0" xfId="1" applyFont="1" applyFill="1" applyBorder="1" applyAlignment="1">
      <alignment horizontal="left" vertical="center" wrapText="1"/>
    </xf>
    <xf numFmtId="0" fontId="29" fillId="8" borderId="0" xfId="1" applyFont="1" applyFill="1" applyBorder="1" applyAlignment="1">
      <alignment horizontal="left" wrapText="1"/>
    </xf>
    <xf numFmtId="0" fontId="29" fillId="8" borderId="0" xfId="1" applyFont="1" applyFill="1" applyBorder="1" applyAlignment="1">
      <alignment horizontal="left" vertical="top" wrapText="1"/>
    </xf>
    <xf numFmtId="0" fontId="5" fillId="0" borderId="0" xfId="3" applyFont="1" applyFill="1" applyBorder="1" applyAlignment="1">
      <alignment horizontal="center" vertical="top" wrapText="1"/>
    </xf>
    <xf numFmtId="0" fontId="0" fillId="0" borderId="0" xfId="0" applyAlignment="1">
      <alignment horizontal="center" vertical="top" wrapText="1"/>
    </xf>
    <xf numFmtId="0" fontId="39" fillId="0" borderId="0" xfId="0" applyFont="1" applyAlignment="1">
      <alignment vertical="center"/>
    </xf>
    <xf numFmtId="0" fontId="6" fillId="4" borderId="51" xfId="0" applyFont="1" applyFill="1" applyBorder="1" applyAlignment="1" applyProtection="1">
      <alignment horizontal="left" vertical="top"/>
      <protection locked="0"/>
    </xf>
    <xf numFmtId="0" fontId="6" fillId="4" borderId="52" xfId="0" applyFont="1" applyFill="1" applyBorder="1" applyAlignment="1" applyProtection="1">
      <alignment horizontal="left" vertical="top"/>
      <protection locked="0"/>
    </xf>
    <xf numFmtId="0" fontId="6" fillId="4" borderId="53" xfId="0" applyFont="1" applyFill="1" applyBorder="1" applyAlignment="1" applyProtection="1">
      <alignment horizontal="left" vertical="top"/>
      <protection locked="0"/>
    </xf>
    <xf numFmtId="0" fontId="6" fillId="4" borderId="16" xfId="0" applyFont="1" applyFill="1" applyBorder="1" applyAlignment="1" applyProtection="1">
      <alignment vertical="top" wrapText="1"/>
      <protection locked="0"/>
    </xf>
    <xf numFmtId="166" fontId="0" fillId="4" borderId="54" xfId="4" applyNumberFormat="1" applyFont="1" applyFill="1" applyBorder="1" applyAlignment="1" applyProtection="1">
      <alignment vertical="top"/>
      <protection locked="0"/>
    </xf>
    <xf numFmtId="0" fontId="6" fillId="4" borderId="18" xfId="0" applyFont="1" applyFill="1" applyBorder="1" applyAlignment="1" applyProtection="1">
      <alignment vertical="top" wrapText="1"/>
      <protection locked="0"/>
    </xf>
    <xf numFmtId="166" fontId="0" fillId="4" borderId="55" xfId="4" applyNumberFormat="1" applyFont="1" applyFill="1" applyBorder="1" applyAlignment="1" applyProtection="1">
      <alignment vertical="top"/>
      <protection locked="0"/>
    </xf>
    <xf numFmtId="0" fontId="6" fillId="4" borderId="19" xfId="0" applyFont="1" applyFill="1" applyBorder="1" applyAlignment="1" applyProtection="1">
      <alignment vertical="top" wrapText="1"/>
      <protection locked="0"/>
    </xf>
    <xf numFmtId="166" fontId="0" fillId="4" borderId="56" xfId="4" applyNumberFormat="1" applyFont="1" applyFill="1" applyBorder="1" applyAlignment="1" applyProtection="1">
      <alignment vertical="top"/>
      <protection locked="0"/>
    </xf>
    <xf numFmtId="0" fontId="0" fillId="4" borderId="57" xfId="4" applyNumberFormat="1" applyFont="1" applyFill="1" applyBorder="1" applyAlignment="1" applyProtection="1">
      <alignment horizontal="left" vertical="top"/>
      <protection locked="0"/>
    </xf>
    <xf numFmtId="166" fontId="0" fillId="4" borderId="20" xfId="4" applyNumberFormat="1" applyFont="1" applyFill="1" applyBorder="1" applyAlignment="1" applyProtection="1">
      <alignment vertical="top"/>
      <protection locked="0"/>
    </xf>
    <xf numFmtId="166" fontId="0" fillId="3" borderId="42" xfId="4" applyNumberFormat="1" applyFont="1" applyFill="1" applyBorder="1" applyAlignment="1" applyProtection="1">
      <alignment horizontal="right"/>
    </xf>
    <xf numFmtId="0" fontId="23" fillId="8" borderId="0" xfId="1" applyFont="1" applyFill="1" applyBorder="1" applyAlignment="1"/>
    <xf numFmtId="0" fontId="29" fillId="8" borderId="0" xfId="1" applyFont="1" applyFill="1" applyBorder="1" applyAlignment="1"/>
    <xf numFmtId="0" fontId="6" fillId="3" borderId="25" xfId="0" applyFont="1" applyFill="1" applyBorder="1" applyAlignment="1">
      <alignment horizontal="right" vertical="top" wrapText="1" indent="1"/>
    </xf>
    <xf numFmtId="5" fontId="6" fillId="3" borderId="0" xfId="4" applyNumberFormat="1" applyFont="1" applyFill="1" applyAlignment="1" applyProtection="1">
      <alignment horizontal="left" vertical="center"/>
      <protection locked="0"/>
    </xf>
    <xf numFmtId="0" fontId="32" fillId="3" borderId="46" xfId="2" applyFont="1" applyFill="1" applyBorder="1" applyAlignment="1">
      <alignment horizontal="left" wrapText="1"/>
    </xf>
    <xf numFmtId="0" fontId="8" fillId="3" borderId="25" xfId="0" applyFont="1" applyFill="1" applyBorder="1" applyAlignment="1">
      <alignment horizontal="left" vertical="center" wrapText="1"/>
    </xf>
    <xf numFmtId="0" fontId="32" fillId="3" borderId="45" xfId="2" applyFont="1" applyFill="1" applyBorder="1" applyAlignment="1">
      <alignment horizontal="left" wrapText="1"/>
    </xf>
    <xf numFmtId="0" fontId="0" fillId="0" borderId="10" xfId="0" applyBorder="1" applyAlignment="1" applyProtection="1">
      <alignment horizontal="left" vertical="top" wrapText="1"/>
      <protection locked="0"/>
    </xf>
    <xf numFmtId="0" fontId="29" fillId="0" borderId="0" xfId="1" applyFont="1" applyFill="1" applyAlignment="1">
      <alignment horizontal="left" vertical="top" wrapText="1"/>
    </xf>
    <xf numFmtId="0" fontId="6" fillId="3" borderId="0" xfId="0" applyFont="1" applyFill="1" applyAlignment="1">
      <alignment horizontal="right" vertical="center"/>
    </xf>
    <xf numFmtId="0" fontId="6" fillId="0" borderId="0" xfId="0" applyFont="1" applyProtection="1">
      <protection locked="0"/>
    </xf>
    <xf numFmtId="0" fontId="8" fillId="3" borderId="3" xfId="0" applyFont="1" applyFill="1" applyBorder="1" applyAlignment="1">
      <alignment horizontal="left" vertical="center" wrapText="1"/>
    </xf>
    <xf numFmtId="0" fontId="8" fillId="3" borderId="8" xfId="0" applyFont="1" applyFill="1" applyBorder="1" applyAlignment="1">
      <alignment horizontal="left" vertical="top" wrapText="1"/>
    </xf>
    <xf numFmtId="9" fontId="6" fillId="4" borderId="0" xfId="4" applyNumberFormat="1" applyFont="1" applyFill="1" applyAlignment="1" applyProtection="1">
      <alignment horizontal="left" vertical="center"/>
      <protection locked="0"/>
    </xf>
    <xf numFmtId="166" fontId="0" fillId="4" borderId="0" xfId="0" applyNumberFormat="1" applyFill="1"/>
    <xf numFmtId="9" fontId="0" fillId="3" borderId="0" xfId="5" applyFont="1" applyFill="1"/>
    <xf numFmtId="0" fontId="28" fillId="3" borderId="3" xfId="0" applyFont="1" applyFill="1" applyBorder="1" applyAlignment="1">
      <alignment horizontal="left" vertical="top"/>
    </xf>
    <xf numFmtId="0" fontId="6" fillId="4" borderId="30" xfId="0" applyFont="1" applyFill="1" applyBorder="1" applyAlignment="1" applyProtection="1">
      <alignment horizontal="center" vertical="top" wrapText="1"/>
      <protection locked="0"/>
    </xf>
    <xf numFmtId="0" fontId="6" fillId="3" borderId="0" xfId="0" applyFont="1" applyFill="1" applyAlignment="1">
      <alignment horizontal="right" vertical="center" wrapText="1"/>
    </xf>
    <xf numFmtId="0" fontId="17" fillId="3" borderId="0" xfId="2" applyFont="1" applyFill="1" applyBorder="1" applyAlignment="1">
      <alignment horizontal="center" vertical="center" wrapText="1"/>
    </xf>
    <xf numFmtId="0" fontId="6" fillId="4" borderId="58" xfId="0" applyFont="1" applyFill="1" applyBorder="1" applyAlignment="1" applyProtection="1">
      <alignment horizontal="center" vertical="top" wrapText="1"/>
      <protection locked="0"/>
    </xf>
    <xf numFmtId="49" fontId="6" fillId="4" borderId="30" xfId="0" applyNumberFormat="1" applyFont="1" applyFill="1" applyBorder="1" applyAlignment="1" applyProtection="1">
      <alignment horizontal="center" vertical="top"/>
      <protection locked="0"/>
    </xf>
    <xf numFmtId="0" fontId="6" fillId="4" borderId="59" xfId="0" applyFont="1" applyFill="1" applyBorder="1" applyAlignment="1" applyProtection="1">
      <alignment horizontal="center" vertical="top" wrapText="1"/>
      <protection locked="0"/>
    </xf>
    <xf numFmtId="0" fontId="32" fillId="3" borderId="46" xfId="2" applyFont="1" applyFill="1" applyBorder="1" applyAlignment="1" applyProtection="1">
      <alignment horizontal="left" wrapText="1"/>
    </xf>
    <xf numFmtId="0" fontId="17" fillId="3" borderId="60" xfId="2" applyFont="1" applyFill="1" applyBorder="1" applyAlignment="1">
      <alignment horizontal="center" vertical="center" wrapText="1"/>
    </xf>
    <xf numFmtId="0" fontId="17" fillId="3" borderId="60" xfId="2" applyFont="1" applyFill="1" applyBorder="1" applyAlignment="1" applyProtection="1">
      <alignment horizontal="center" vertical="center" wrapText="1"/>
    </xf>
    <xf numFmtId="166" fontId="0" fillId="4" borderId="24" xfId="4" applyNumberFormat="1" applyFont="1" applyFill="1" applyBorder="1" applyAlignment="1" applyProtection="1">
      <alignment vertical="top"/>
      <protection locked="0"/>
    </xf>
    <xf numFmtId="166" fontId="0" fillId="4" borderId="51" xfId="4" applyNumberFormat="1" applyFont="1" applyFill="1" applyBorder="1" applyAlignment="1" applyProtection="1">
      <alignment vertical="top"/>
      <protection locked="0"/>
    </xf>
    <xf numFmtId="164" fontId="0" fillId="4" borderId="34" xfId="4" applyFont="1" applyFill="1" applyBorder="1" applyAlignment="1" applyProtection="1">
      <alignment vertical="top"/>
      <protection locked="0"/>
    </xf>
    <xf numFmtId="166" fontId="0" fillId="4" borderId="61" xfId="4" applyNumberFormat="1" applyFont="1" applyFill="1" applyBorder="1" applyAlignment="1" applyProtection="1">
      <alignment vertical="top"/>
      <protection locked="0"/>
    </xf>
    <xf numFmtId="164" fontId="0" fillId="4" borderId="43" xfId="4" applyFont="1" applyFill="1" applyBorder="1" applyAlignment="1" applyProtection="1">
      <alignment vertical="top"/>
      <protection locked="0"/>
    </xf>
    <xf numFmtId="164" fontId="0" fillId="4" borderId="33" xfId="4" applyFont="1" applyFill="1" applyBorder="1" applyAlignment="1" applyProtection="1">
      <alignment vertical="top"/>
      <protection locked="0"/>
    </xf>
    <xf numFmtId="164" fontId="0" fillId="4" borderId="53" xfId="4" applyFont="1" applyFill="1" applyBorder="1" applyAlignment="1" applyProtection="1">
      <alignment vertical="top"/>
      <protection locked="0"/>
    </xf>
    <xf numFmtId="164" fontId="9" fillId="3" borderId="0" xfId="4" applyFont="1" applyFill="1" applyBorder="1" applyAlignment="1">
      <alignment horizontal="right" vertical="top"/>
    </xf>
    <xf numFmtId="9" fontId="0" fillId="4" borderId="58" xfId="5" applyFont="1" applyFill="1" applyBorder="1" applyAlignment="1" applyProtection="1">
      <alignment vertical="top"/>
      <protection locked="0"/>
    </xf>
    <xf numFmtId="9" fontId="0" fillId="3" borderId="62" xfId="5" applyFont="1" applyFill="1" applyBorder="1" applyAlignment="1" applyProtection="1">
      <alignment vertical="top"/>
      <protection locked="0"/>
    </xf>
    <xf numFmtId="9" fontId="0" fillId="4" borderId="30" xfId="5" applyFont="1" applyFill="1" applyBorder="1" applyAlignment="1" applyProtection="1">
      <alignment vertical="top"/>
      <protection locked="0"/>
    </xf>
    <xf numFmtId="9" fontId="0" fillId="4" borderId="59" xfId="5" applyFont="1" applyFill="1" applyBorder="1" applyAlignment="1" applyProtection="1">
      <alignment vertical="top"/>
      <protection locked="0"/>
    </xf>
    <xf numFmtId="166" fontId="9" fillId="3" borderId="0" xfId="4" applyNumberFormat="1" applyFont="1" applyFill="1" applyBorder="1"/>
    <xf numFmtId="9" fontId="0" fillId="3" borderId="0" xfId="5" applyFont="1" applyFill="1" applyBorder="1" applyProtection="1"/>
    <xf numFmtId="0" fontId="9" fillId="3" borderId="0" xfId="0" applyFont="1" applyFill="1"/>
    <xf numFmtId="0" fontId="17" fillId="3" borderId="0" xfId="0" applyFont="1" applyFill="1" applyAlignment="1">
      <alignment vertical="center" wrapText="1"/>
    </xf>
    <xf numFmtId="0" fontId="20" fillId="3" borderId="0" xfId="0" applyFont="1" applyFill="1" applyAlignment="1">
      <alignment vertical="center" wrapText="1"/>
    </xf>
    <xf numFmtId="0" fontId="8" fillId="3" borderId="7" xfId="0" applyFont="1" applyFill="1" applyBorder="1" applyAlignment="1">
      <alignment horizontal="left" vertical="center" wrapText="1"/>
    </xf>
    <xf numFmtId="0" fontId="41" fillId="3" borderId="9" xfId="0" applyFont="1" applyFill="1" applyBorder="1" applyAlignment="1">
      <alignment wrapText="1"/>
    </xf>
    <xf numFmtId="0" fontId="14" fillId="3" borderId="5" xfId="0" applyFont="1" applyFill="1" applyBorder="1" applyAlignment="1" applyProtection="1">
      <alignment horizontal="left" vertical="center" wrapText="1"/>
      <protection locked="0"/>
    </xf>
    <xf numFmtId="0" fontId="30" fillId="0" borderId="0" xfId="0" applyFont="1" applyAlignment="1" applyProtection="1">
      <alignment horizontal="center" vertical="top" wrapText="1"/>
      <protection locked="0"/>
    </xf>
    <xf numFmtId="0" fontId="32" fillId="3" borderId="45" xfId="2" applyFont="1" applyFill="1" applyBorder="1" applyAlignment="1" applyProtection="1">
      <alignment horizontal="left" wrapText="1"/>
    </xf>
    <xf numFmtId="0" fontId="32" fillId="3" borderId="45" xfId="2" applyFont="1" applyFill="1" applyBorder="1" applyAlignment="1" applyProtection="1">
      <alignment horizontal="left" vertical="top" wrapText="1"/>
    </xf>
    <xf numFmtId="0" fontId="6" fillId="3" borderId="38" xfId="0" applyFont="1" applyFill="1" applyBorder="1" applyAlignment="1">
      <alignment horizontal="left" vertical="center" wrapText="1"/>
    </xf>
    <xf numFmtId="0" fontId="48" fillId="0" borderId="0" xfId="0" applyFont="1"/>
    <xf numFmtId="49" fontId="32" fillId="0" borderId="64" xfId="2" applyNumberFormat="1" applyFont="1" applyFill="1" applyBorder="1" applyAlignment="1">
      <alignment horizontal="left" vertical="top" wrapText="1"/>
    </xf>
    <xf numFmtId="49" fontId="0" fillId="0" borderId="36" xfId="0" applyNumberFormat="1" applyBorder="1" applyAlignment="1" applyProtection="1">
      <alignment horizontal="left" vertical="top" wrapText="1"/>
      <protection locked="0"/>
    </xf>
    <xf numFmtId="0" fontId="0" fillId="0" borderId="65" xfId="0" applyBorder="1" applyAlignment="1" applyProtection="1">
      <alignment horizontal="left" vertical="center" wrapText="1"/>
      <protection locked="0"/>
    </xf>
    <xf numFmtId="49" fontId="6" fillId="0" borderId="4" xfId="0" applyNumberFormat="1" applyFont="1" applyBorder="1" applyAlignment="1" applyProtection="1">
      <alignment horizontal="left" vertical="top" wrapText="1"/>
      <protection locked="0"/>
    </xf>
    <xf numFmtId="0" fontId="30" fillId="3" borderId="22" xfId="0" applyFont="1" applyFill="1" applyBorder="1" applyAlignment="1" applyProtection="1">
      <alignment horizontal="left" vertical="top" wrapText="1"/>
      <protection locked="0"/>
    </xf>
    <xf numFmtId="49" fontId="6" fillId="0" borderId="32" xfId="0" applyNumberFormat="1" applyFont="1" applyBorder="1" applyAlignment="1" applyProtection="1">
      <alignment horizontal="left" vertical="top" wrapText="1"/>
      <protection locked="0"/>
    </xf>
    <xf numFmtId="0" fontId="0" fillId="0" borderId="4" xfId="0" applyBorder="1" applyAlignment="1" applyProtection="1">
      <alignment horizontal="center" vertical="center" wrapText="1"/>
      <protection locked="0"/>
    </xf>
    <xf numFmtId="0" fontId="7" fillId="0" borderId="47" xfId="2" applyFont="1" applyFill="1" applyBorder="1" applyAlignment="1">
      <alignment horizontal="center" wrapText="1"/>
    </xf>
    <xf numFmtId="0" fontId="7" fillId="0" borderId="10" xfId="2" applyFont="1" applyFill="1" applyBorder="1" applyAlignment="1">
      <alignment horizontal="center" wrapText="1"/>
    </xf>
    <xf numFmtId="0" fontId="6" fillId="3" borderId="26" xfId="0" applyFont="1" applyFill="1" applyBorder="1" applyAlignment="1">
      <alignment horizontal="left" vertical="center" wrapText="1"/>
    </xf>
    <xf numFmtId="0" fontId="0" fillId="0" borderId="0" xfId="0" applyAlignment="1" applyProtection="1">
      <alignment horizontal="left" vertical="center" wrapText="1"/>
      <protection locked="0"/>
    </xf>
    <xf numFmtId="0" fontId="8" fillId="3" borderId="47" xfId="2" applyFont="1" applyFill="1" applyBorder="1" applyAlignment="1">
      <alignment horizontal="center" vertical="center" wrapText="1"/>
    </xf>
    <xf numFmtId="0" fontId="0" fillId="4" borderId="24" xfId="0" applyFill="1" applyBorder="1" applyAlignment="1">
      <alignment horizontal="center" vertical="top" wrapText="1"/>
    </xf>
    <xf numFmtId="49" fontId="0" fillId="4" borderId="4" xfId="0" applyNumberFormat="1" applyFill="1" applyBorder="1" applyAlignment="1">
      <alignment horizontal="left" vertical="top" wrapText="1"/>
    </xf>
    <xf numFmtId="0" fontId="0" fillId="3" borderId="27" xfId="0" applyFill="1" applyBorder="1" applyAlignment="1" applyProtection="1">
      <alignment horizontal="center" vertical="center" wrapText="1"/>
      <protection locked="0"/>
    </xf>
    <xf numFmtId="49" fontId="0" fillId="3" borderId="27" xfId="0" applyNumberFormat="1" applyFill="1" applyBorder="1" applyAlignment="1" applyProtection="1">
      <alignment horizontal="left" vertical="top" wrapText="1"/>
      <protection locked="0"/>
    </xf>
    <xf numFmtId="0" fontId="0" fillId="3" borderId="6" xfId="0" applyFill="1" applyBorder="1" applyAlignment="1" applyProtection="1">
      <alignment horizontal="center" vertical="center" wrapText="1"/>
      <protection locked="0"/>
    </xf>
    <xf numFmtId="49" fontId="0" fillId="3" borderId="4" xfId="0" applyNumberFormat="1" applyFill="1" applyBorder="1" applyAlignment="1" applyProtection="1">
      <alignment horizontal="left" vertical="top" wrapText="1"/>
      <protection locked="0"/>
    </xf>
    <xf numFmtId="0" fontId="0" fillId="3" borderId="0" xfId="0" applyFill="1" applyAlignment="1" applyProtection="1">
      <alignment horizontal="center" vertical="center"/>
      <protection locked="0"/>
    </xf>
    <xf numFmtId="49" fontId="0" fillId="3" borderId="0" xfId="0" applyNumberFormat="1" applyFill="1" applyAlignment="1" applyProtection="1">
      <alignment horizontal="left" vertical="top" wrapText="1"/>
      <protection locked="0"/>
    </xf>
    <xf numFmtId="0" fontId="6" fillId="0" borderId="27" xfId="0" applyFont="1" applyBorder="1" applyAlignment="1" applyProtection="1">
      <alignment horizontal="center" vertical="center"/>
      <protection locked="0"/>
    </xf>
    <xf numFmtId="49" fontId="6" fillId="0" borderId="15" xfId="0" applyNumberFormat="1" applyFont="1" applyBorder="1" applyAlignment="1" applyProtection="1">
      <alignment horizontal="left" vertical="top" wrapText="1"/>
      <protection locked="0"/>
    </xf>
    <xf numFmtId="0" fontId="6" fillId="0" borderId="0" xfId="0" applyFont="1" applyAlignment="1">
      <alignment vertical="top"/>
    </xf>
    <xf numFmtId="0" fontId="41" fillId="3" borderId="9" xfId="0" applyFont="1" applyFill="1" applyBorder="1" applyAlignment="1">
      <alignment horizontal="left" wrapText="1"/>
    </xf>
    <xf numFmtId="0" fontId="6" fillId="3" borderId="27" xfId="0" applyFont="1" applyFill="1" applyBorder="1" applyAlignment="1" applyProtection="1">
      <alignment horizontal="center" vertical="center"/>
      <protection locked="0"/>
    </xf>
    <xf numFmtId="49" fontId="6" fillId="3" borderId="15" xfId="0" applyNumberFormat="1" applyFont="1" applyFill="1" applyBorder="1" applyAlignment="1" applyProtection="1">
      <alignment horizontal="left" vertical="top" wrapText="1"/>
      <protection locked="0"/>
    </xf>
    <xf numFmtId="0" fontId="6" fillId="3" borderId="9" xfId="0" applyFont="1" applyFill="1" applyBorder="1" applyAlignment="1">
      <alignment vertical="top" wrapText="1"/>
    </xf>
    <xf numFmtId="0" fontId="11" fillId="9" borderId="0" xfId="0" applyFont="1" applyFill="1" applyAlignment="1">
      <alignment vertical="center"/>
    </xf>
    <xf numFmtId="0" fontId="0" fillId="0" borderId="27" xfId="0" applyBorder="1" applyAlignment="1" applyProtection="1">
      <alignment horizontal="center" vertical="center"/>
      <protection locked="0"/>
    </xf>
    <xf numFmtId="49" fontId="0" fillId="0" borderId="27" xfId="0" applyNumberFormat="1" applyBorder="1" applyAlignment="1" applyProtection="1">
      <alignment horizontal="center" vertical="top"/>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left" vertical="top" wrapText="1"/>
      <protection locked="0"/>
    </xf>
    <xf numFmtId="0" fontId="6" fillId="0" borderId="30" xfId="0" applyFont="1" applyBorder="1" applyAlignment="1" applyProtection="1">
      <alignment horizontal="left" vertical="top" wrapText="1"/>
      <protection locked="0"/>
    </xf>
    <xf numFmtId="0" fontId="46" fillId="3" borderId="8" xfId="0" applyFont="1" applyFill="1" applyBorder="1" applyAlignment="1">
      <alignment horizontal="left" vertical="center" wrapText="1"/>
    </xf>
    <xf numFmtId="0" fontId="17" fillId="3" borderId="42" xfId="0" applyFont="1" applyFill="1" applyBorder="1" applyAlignment="1">
      <alignment vertical="top" wrapText="1"/>
    </xf>
    <xf numFmtId="170" fontId="6" fillId="0" borderId="36" xfId="0" applyNumberFormat="1" applyFont="1" applyBorder="1" applyAlignment="1">
      <alignment horizontal="left" vertical="center"/>
    </xf>
    <xf numFmtId="0" fontId="32" fillId="3" borderId="45" xfId="2" applyFont="1" applyFill="1" applyBorder="1" applyAlignment="1" applyProtection="1">
      <alignment wrapText="1"/>
    </xf>
    <xf numFmtId="0" fontId="17" fillId="3" borderId="60" xfId="0" applyFont="1" applyFill="1" applyBorder="1" applyAlignment="1">
      <alignment horizontal="center" vertical="center" wrapText="1"/>
    </xf>
    <xf numFmtId="0" fontId="6" fillId="0" borderId="16" xfId="0" applyFont="1"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166" fontId="0" fillId="0" borderId="67" xfId="4" applyNumberFormat="1" applyFont="1" applyFill="1" applyBorder="1" applyAlignment="1" applyProtection="1">
      <alignment vertical="top"/>
      <protection locked="0"/>
    </xf>
    <xf numFmtId="0" fontId="6" fillId="0" borderId="18"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166" fontId="0" fillId="0" borderId="55" xfId="4" applyNumberFormat="1" applyFont="1" applyFill="1" applyBorder="1" applyAlignment="1" applyProtection="1">
      <alignment vertical="top"/>
      <protection locked="0"/>
    </xf>
    <xf numFmtId="0" fontId="0" fillId="0" borderId="19" xfId="0" applyBorder="1" applyAlignment="1">
      <alignment wrapText="1"/>
    </xf>
    <xf numFmtId="0" fontId="0" fillId="0" borderId="20" xfId="0" applyBorder="1"/>
    <xf numFmtId="166" fontId="0" fillId="0" borderId="56" xfId="4" applyNumberFormat="1" applyFont="1" applyFill="1" applyBorder="1" applyAlignment="1" applyProtection="1">
      <alignment vertical="top"/>
      <protection locked="0"/>
    </xf>
    <xf numFmtId="0" fontId="19" fillId="0" borderId="0" xfId="2" applyFont="1" applyFill="1" applyBorder="1" applyAlignment="1">
      <alignment vertical="center" wrapText="1"/>
    </xf>
    <xf numFmtId="0" fontId="8" fillId="3" borderId="47" xfId="2" applyFont="1" applyFill="1" applyBorder="1" applyAlignment="1">
      <alignment horizontal="left" vertical="center" wrapText="1"/>
    </xf>
    <xf numFmtId="0" fontId="8" fillId="3" borderId="63" xfId="0" applyFont="1" applyFill="1" applyBorder="1" applyAlignment="1">
      <alignment horizontal="left" vertical="center" wrapText="1"/>
    </xf>
    <xf numFmtId="0" fontId="11" fillId="0" borderId="0" xfId="0" applyFont="1"/>
    <xf numFmtId="0" fontId="6" fillId="3" borderId="37" xfId="0" applyFont="1" applyFill="1" applyBorder="1" applyAlignment="1">
      <alignment horizontal="left" vertical="center" wrapText="1"/>
    </xf>
    <xf numFmtId="0" fontId="11" fillId="0" borderId="0" xfId="0" applyFont="1" applyAlignment="1">
      <alignment vertical="center"/>
    </xf>
    <xf numFmtId="0" fontId="0" fillId="0" borderId="0" xfId="0" applyAlignment="1">
      <alignment horizontal="left" vertical="center" wrapText="1"/>
    </xf>
    <xf numFmtId="49" fontId="6" fillId="3" borderId="8" xfId="0" applyNumberFormat="1" applyFont="1" applyFill="1" applyBorder="1" applyAlignment="1">
      <alignment horizontal="left" vertical="center" wrapText="1"/>
    </xf>
    <xf numFmtId="0" fontId="6" fillId="0" borderId="36" xfId="0" applyFont="1" applyBorder="1" applyAlignment="1" applyProtection="1">
      <alignment horizontal="left" vertical="top" wrapText="1"/>
      <protection locked="0"/>
    </xf>
    <xf numFmtId="0" fontId="6" fillId="0" borderId="29" xfId="0" applyFont="1" applyBorder="1" applyAlignment="1" applyProtection="1">
      <alignment horizontal="center" vertical="center" wrapText="1"/>
      <protection locked="0"/>
    </xf>
    <xf numFmtId="0" fontId="8" fillId="3" borderId="8" xfId="0" applyFont="1" applyFill="1" applyBorder="1" applyAlignment="1">
      <alignment horizontal="left" vertical="center" wrapText="1"/>
    </xf>
    <xf numFmtId="0" fontId="17" fillId="3" borderId="47" xfId="0" applyFont="1" applyFill="1" applyBorder="1" applyAlignment="1">
      <alignment horizontal="center" vertical="center" wrapText="1"/>
    </xf>
    <xf numFmtId="0" fontId="17" fillId="3" borderId="0" xfId="0" applyFont="1" applyFill="1" applyAlignment="1">
      <alignment vertical="top" wrapText="1"/>
    </xf>
    <xf numFmtId="0" fontId="17" fillId="3" borderId="0" xfId="0" applyFont="1" applyFill="1" applyAlignment="1">
      <alignment horizontal="center" vertical="center" wrapText="1"/>
    </xf>
    <xf numFmtId="0" fontId="45" fillId="0" borderId="0" xfId="0" applyFont="1" applyAlignment="1">
      <alignment horizontal="center"/>
    </xf>
    <xf numFmtId="166" fontId="0" fillId="0" borderId="0" xfId="0" applyNumberFormat="1"/>
    <xf numFmtId="0" fontId="9" fillId="0" borderId="0" xfId="0" applyFont="1"/>
    <xf numFmtId="9" fontId="0" fillId="0" borderId="0" xfId="0" applyNumberFormat="1" applyAlignment="1">
      <alignment horizontal="center"/>
    </xf>
    <xf numFmtId="0" fontId="28" fillId="4" borderId="0" xfId="0" applyFont="1" applyFill="1" applyAlignment="1" applyProtection="1">
      <alignment horizontal="center" vertical="center"/>
      <protection locked="0"/>
    </xf>
    <xf numFmtId="0" fontId="28" fillId="3" borderId="0" xfId="0" applyFont="1" applyFill="1" applyAlignment="1">
      <alignment horizontal="left" wrapText="1"/>
    </xf>
    <xf numFmtId="166" fontId="28" fillId="3" borderId="5" xfId="0" applyNumberFormat="1" applyFont="1" applyFill="1" applyBorder="1" applyAlignment="1">
      <alignment vertical="center"/>
    </xf>
    <xf numFmtId="166" fontId="28" fillId="3" borderId="49" xfId="0" applyNumberFormat="1" applyFont="1" applyFill="1" applyBorder="1" applyAlignment="1">
      <alignment vertical="center"/>
    </xf>
    <xf numFmtId="0" fontId="28" fillId="3" borderId="0" xfId="0" applyFont="1" applyFill="1"/>
    <xf numFmtId="166" fontId="28" fillId="3" borderId="48" xfId="0" applyNumberFormat="1" applyFont="1" applyFill="1" applyBorder="1" applyAlignment="1">
      <alignment vertical="center"/>
    </xf>
    <xf numFmtId="166" fontId="28" fillId="3" borderId="0" xfId="0" applyNumberFormat="1" applyFont="1" applyFill="1" applyAlignment="1">
      <alignment vertical="center"/>
    </xf>
    <xf numFmtId="0" fontId="28" fillId="3" borderId="0" xfId="0" applyFont="1" applyFill="1" applyAlignment="1">
      <alignment horizontal="left" vertical="center" wrapText="1"/>
    </xf>
    <xf numFmtId="166" fontId="28" fillId="3" borderId="0" xfId="0" applyNumberFormat="1" applyFont="1" applyFill="1"/>
    <xf numFmtId="0" fontId="43" fillId="3" borderId="0" xfId="0" applyFont="1" applyFill="1" applyAlignment="1">
      <alignment horizontal="left" wrapText="1"/>
    </xf>
    <xf numFmtId="166" fontId="9" fillId="3" borderId="0" xfId="4" applyNumberFormat="1" applyFont="1" applyFill="1" applyBorder="1" applyProtection="1"/>
    <xf numFmtId="164" fontId="9" fillId="3" borderId="0" xfId="4" applyFont="1" applyFill="1" applyBorder="1" applyAlignment="1">
      <alignment horizontal="right" vertical="center"/>
    </xf>
    <xf numFmtId="166" fontId="9" fillId="3" borderId="41" xfId="4" applyNumberFormat="1" applyFont="1" applyFill="1" applyBorder="1" applyAlignment="1">
      <alignment vertical="center"/>
    </xf>
    <xf numFmtId="0" fontId="0" fillId="3" borderId="0" xfId="0" applyFill="1" applyAlignment="1">
      <alignment horizontal="right" vertical="center"/>
    </xf>
    <xf numFmtId="166" fontId="9" fillId="3" borderId="21" xfId="4" applyNumberFormat="1" applyFont="1" applyFill="1" applyBorder="1" applyAlignment="1" applyProtection="1">
      <alignment vertical="center"/>
    </xf>
    <xf numFmtId="166" fontId="9" fillId="3" borderId="0" xfId="4" applyNumberFormat="1" applyFont="1" applyFill="1" applyBorder="1" applyAlignment="1">
      <alignment horizontal="right" vertical="center"/>
    </xf>
    <xf numFmtId="166" fontId="9" fillId="3" borderId="0" xfId="4" applyNumberFormat="1" applyFont="1" applyFill="1" applyBorder="1" applyAlignment="1">
      <alignment vertical="center"/>
    </xf>
    <xf numFmtId="166" fontId="9" fillId="3" borderId="68" xfId="4" applyNumberFormat="1" applyFont="1" applyFill="1" applyBorder="1" applyAlignment="1">
      <alignment vertical="center"/>
    </xf>
    <xf numFmtId="166" fontId="0" fillId="0" borderId="19" xfId="4" applyNumberFormat="1" applyFont="1" applyFill="1" applyBorder="1" applyAlignment="1" applyProtection="1">
      <alignment vertical="top"/>
    </xf>
    <xf numFmtId="0" fontId="32" fillId="3" borderId="45" xfId="2" applyFont="1" applyFill="1" applyBorder="1" applyAlignment="1">
      <alignment horizontal="left" vertical="top" wrapText="1"/>
    </xf>
    <xf numFmtId="0" fontId="32" fillId="3" borderId="46" xfId="2" applyFont="1" applyFill="1" applyBorder="1" applyAlignment="1">
      <alignment wrapText="1"/>
    </xf>
    <xf numFmtId="0" fontId="17" fillId="3" borderId="60" xfId="0" applyFont="1" applyFill="1" applyBorder="1" applyAlignment="1">
      <alignment horizontal="left" vertical="center" wrapText="1"/>
    </xf>
    <xf numFmtId="0" fontId="2" fillId="3" borderId="0" xfId="1" applyFill="1" applyAlignment="1">
      <alignment vertical="top"/>
    </xf>
    <xf numFmtId="0" fontId="2" fillId="8" borderId="0" xfId="1" applyFill="1" applyAlignment="1">
      <alignment vertical="top"/>
    </xf>
    <xf numFmtId="0" fontId="6" fillId="3" borderId="8" xfId="0" applyFont="1" applyFill="1" applyBorder="1" applyAlignment="1">
      <alignment horizontal="left" vertical="center" wrapText="1"/>
    </xf>
    <xf numFmtId="0" fontId="46" fillId="3" borderId="8" xfId="0" applyFont="1" applyFill="1" applyBorder="1" applyAlignment="1">
      <alignment horizontal="left" vertical="center" wrapText="1"/>
    </xf>
    <xf numFmtId="0" fontId="34" fillId="3" borderId="0" xfId="1" applyFont="1" applyFill="1" applyBorder="1" applyAlignment="1">
      <alignment horizontal="center" vertical="center"/>
    </xf>
    <xf numFmtId="0" fontId="32" fillId="3" borderId="46" xfId="2" applyFont="1" applyFill="1" applyBorder="1" applyAlignment="1">
      <alignment horizontal="center" vertical="center" wrapText="1"/>
    </xf>
    <xf numFmtId="0" fontId="8" fillId="3" borderId="0" xfId="2" applyFont="1" applyFill="1" applyBorder="1" applyAlignment="1">
      <alignment horizontal="center" vertical="center" wrapText="1"/>
    </xf>
    <xf numFmtId="0" fontId="32" fillId="3" borderId="44" xfId="2" applyFont="1" applyFill="1" applyBorder="1" applyAlignment="1">
      <alignment horizontal="left" wrapText="1"/>
    </xf>
    <xf numFmtId="0" fontId="32" fillId="3" borderId="45" xfId="2" applyFont="1" applyFill="1" applyBorder="1" applyAlignment="1">
      <alignment horizontal="left" wrapText="1"/>
    </xf>
    <xf numFmtId="0" fontId="0" fillId="0" borderId="0" xfId="0" applyAlignment="1">
      <alignment horizontal="center" vertical="top" wrapText="1"/>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167" fontId="6" fillId="0" borderId="6" xfId="3" applyNumberFormat="1" applyFont="1" applyFill="1" applyBorder="1" applyAlignment="1" applyProtection="1">
      <alignment horizontal="left" vertical="top" wrapText="1"/>
      <protection locked="0"/>
    </xf>
    <xf numFmtId="167" fontId="6" fillId="0" borderId="4" xfId="3" applyNumberFormat="1"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1" fontId="6" fillId="0" borderId="32" xfId="3" applyNumberFormat="1" applyFont="1" applyFill="1" applyBorder="1" applyAlignment="1" applyProtection="1">
      <alignment horizontal="center" vertical="top" wrapText="1"/>
      <protection locked="0"/>
    </xf>
    <xf numFmtId="1" fontId="6" fillId="0" borderId="6" xfId="3" applyNumberFormat="1" applyFont="1" applyFill="1" applyBorder="1" applyAlignment="1" applyProtection="1">
      <alignment horizontal="center" vertical="top" wrapText="1"/>
      <protection locked="0"/>
    </xf>
    <xf numFmtId="49" fontId="6" fillId="0" borderId="4" xfId="3" applyNumberFormat="1" applyFont="1" applyFill="1" applyBorder="1" applyAlignment="1" applyProtection="1">
      <alignment horizontal="left" vertical="center" wrapText="1"/>
      <protection locked="0"/>
    </xf>
    <xf numFmtId="49" fontId="6" fillId="0" borderId="30" xfId="3" applyNumberFormat="1" applyFont="1" applyFill="1" applyBorder="1" applyAlignment="1" applyProtection="1">
      <alignment horizontal="left" vertical="center" wrapText="1"/>
      <protection locked="0"/>
    </xf>
    <xf numFmtId="49" fontId="7" fillId="0" borderId="22" xfId="2" applyNumberFormat="1" applyFont="1" applyFill="1" applyBorder="1" applyAlignment="1" applyProtection="1">
      <alignment horizontal="left" vertical="top" wrapText="1"/>
      <protection locked="0"/>
    </xf>
    <xf numFmtId="49" fontId="7" fillId="0" borderId="27" xfId="2" applyNumberFormat="1" applyFont="1" applyFill="1" applyBorder="1" applyAlignment="1" applyProtection="1">
      <alignment horizontal="left" vertical="top" wrapText="1"/>
      <protection locked="0"/>
    </xf>
    <xf numFmtId="49" fontId="6" fillId="0" borderId="27" xfId="3" applyNumberFormat="1" applyFont="1" applyFill="1" applyBorder="1" applyAlignment="1" applyProtection="1">
      <alignment horizontal="left" vertical="top" wrapText="1"/>
      <protection locked="0"/>
    </xf>
    <xf numFmtId="49" fontId="6" fillId="0" borderId="24" xfId="3" applyNumberFormat="1" applyFont="1" applyFill="1" applyBorder="1" applyAlignment="1" applyProtection="1">
      <alignment horizontal="left" vertical="top" wrapText="1"/>
      <protection locked="0"/>
    </xf>
    <xf numFmtId="165" fontId="6" fillId="0" borderId="6" xfId="3" applyNumberFormat="1" applyFont="1" applyFill="1" applyBorder="1" applyAlignment="1" applyProtection="1">
      <alignment horizontal="left" vertical="top" wrapText="1"/>
      <protection locked="0"/>
    </xf>
    <xf numFmtId="165" fontId="6" fillId="0" borderId="4" xfId="3" applyNumberFormat="1" applyFont="1" applyFill="1" applyBorder="1" applyAlignment="1" applyProtection="1">
      <alignment horizontal="left" vertical="top" wrapText="1"/>
      <protection locked="0"/>
    </xf>
    <xf numFmtId="49" fontId="6" fillId="0" borderId="6" xfId="3" applyNumberFormat="1" applyFont="1" applyFill="1" applyBorder="1" applyAlignment="1" applyProtection="1">
      <alignment horizontal="left" vertical="top" wrapText="1"/>
      <protection locked="0"/>
    </xf>
    <xf numFmtId="49" fontId="6" fillId="0" borderId="4" xfId="3" applyNumberFormat="1" applyFont="1" applyFill="1" applyBorder="1" applyAlignment="1" applyProtection="1">
      <alignment horizontal="left" vertical="top" wrapText="1"/>
      <protection locked="0"/>
    </xf>
    <xf numFmtId="0" fontId="6" fillId="3" borderId="39" xfId="0" applyFont="1" applyFill="1" applyBorder="1" applyAlignment="1">
      <alignment vertical="top" wrapText="1"/>
    </xf>
    <xf numFmtId="0" fontId="6" fillId="3" borderId="25" xfId="0" applyFont="1" applyFill="1" applyBorder="1" applyAlignment="1">
      <alignment vertical="top" wrapText="1"/>
    </xf>
    <xf numFmtId="0" fontId="6" fillId="3" borderId="25"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39" xfId="0" applyFont="1" applyFill="1" applyBorder="1" applyAlignment="1">
      <alignment horizontal="left" vertical="top" wrapText="1"/>
    </xf>
    <xf numFmtId="165" fontId="22" fillId="0" borderId="32" xfId="6" applyNumberFormat="1" applyFont="1" applyFill="1" applyBorder="1" applyAlignment="1" applyProtection="1">
      <alignment horizontal="center" vertical="top" wrapText="1"/>
      <protection locked="0"/>
    </xf>
    <xf numFmtId="165" fontId="22" fillId="0" borderId="6" xfId="6" applyNumberFormat="1" applyFont="1" applyFill="1" applyBorder="1" applyAlignment="1" applyProtection="1">
      <alignment horizontal="center" vertical="top" wrapText="1"/>
      <protection locked="0"/>
    </xf>
    <xf numFmtId="0" fontId="6" fillId="0" borderId="14" xfId="2" applyFont="1" applyFill="1" applyBorder="1" applyAlignment="1" applyProtection="1">
      <alignment horizontal="center" vertical="center"/>
      <protection locked="0"/>
    </xf>
    <xf numFmtId="0" fontId="6" fillId="0" borderId="24" xfId="2" applyFont="1" applyFill="1" applyBorder="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3" fillId="3" borderId="45" xfId="2" applyFill="1" applyBorder="1" applyAlignment="1">
      <alignment horizontal="left" wrapText="1"/>
    </xf>
    <xf numFmtId="0" fontId="1" fillId="0" borderId="10" xfId="3" applyFont="1" applyFill="1" applyBorder="1" applyAlignment="1" applyProtection="1">
      <alignment horizontal="left" vertical="top" wrapText="1"/>
      <protection locked="0"/>
    </xf>
    <xf numFmtId="0" fontId="14" fillId="3" borderId="30"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 fillId="0" borderId="36" xfId="3" applyFont="1" applyFill="1" applyBorder="1" applyAlignment="1" applyProtection="1">
      <alignment horizontal="left" vertical="top" wrapText="1"/>
      <protection locked="0"/>
    </xf>
    <xf numFmtId="0" fontId="1" fillId="0" borderId="32" xfId="3" applyFont="1" applyFill="1" applyBorder="1" applyAlignment="1" applyProtection="1">
      <alignment horizontal="left" vertical="top" wrapText="1"/>
      <protection locked="0"/>
    </xf>
    <xf numFmtId="14" fontId="1" fillId="0" borderId="4" xfId="3" applyNumberFormat="1" applyFont="1" applyFill="1" applyBorder="1" applyAlignment="1" applyProtection="1">
      <alignment horizontal="left" vertical="top" wrapText="1"/>
      <protection locked="0"/>
    </xf>
    <xf numFmtId="14" fontId="1" fillId="0" borderId="30" xfId="3" applyNumberFormat="1" applyFont="1" applyFill="1" applyBorder="1" applyAlignment="1" applyProtection="1">
      <alignment horizontal="left" vertical="top" wrapText="1"/>
      <protection locked="0"/>
    </xf>
    <xf numFmtId="0" fontId="3" fillId="3" borderId="0" xfId="2" applyFill="1" applyBorder="1" applyAlignment="1">
      <alignment horizontal="left" vertical="top" wrapText="1"/>
    </xf>
    <xf numFmtId="2" fontId="0" fillId="0" borderId="32" xfId="0" applyNumberFormat="1" applyBorder="1" applyAlignment="1">
      <alignment horizontal="center" vertical="top"/>
    </xf>
    <xf numFmtId="2" fontId="0" fillId="0" borderId="6" xfId="0" applyNumberFormat="1" applyBorder="1" applyAlignment="1">
      <alignment horizontal="center" vertical="top"/>
    </xf>
    <xf numFmtId="0" fontId="32" fillId="3" borderId="0" xfId="2" applyFont="1" applyFill="1" applyBorder="1" applyAlignment="1">
      <alignment horizontal="left" wrapText="1"/>
    </xf>
    <xf numFmtId="1" fontId="6" fillId="0" borderId="6" xfId="3" applyNumberFormat="1" applyFont="1" applyFill="1" applyBorder="1" applyAlignment="1" applyProtection="1">
      <alignment horizontal="left" vertical="top" wrapText="1"/>
      <protection locked="0"/>
    </xf>
    <xf numFmtId="1" fontId="6" fillId="0" borderId="4" xfId="3" applyNumberFormat="1" applyFont="1" applyFill="1" applyBorder="1" applyAlignment="1" applyProtection="1">
      <alignment horizontal="left" vertical="top" wrapText="1"/>
      <protection locked="0"/>
    </xf>
    <xf numFmtId="14" fontId="1" fillId="0" borderId="6" xfId="3" applyNumberFormat="1" applyFont="1" applyFill="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49" fontId="6" fillId="0" borderId="22" xfId="0" applyNumberFormat="1" applyFont="1" applyBorder="1" applyAlignment="1" applyProtection="1">
      <alignment horizontal="left" vertical="top" wrapText="1"/>
      <protection locked="0"/>
    </xf>
    <xf numFmtId="49" fontId="6" fillId="0" borderId="27" xfId="0" applyNumberFormat="1" applyFont="1" applyBorder="1" applyAlignment="1" applyProtection="1">
      <alignment horizontal="left" vertical="top" wrapText="1"/>
      <protection locked="0"/>
    </xf>
    <xf numFmtId="0" fontId="6" fillId="3" borderId="26" xfId="0" applyFont="1" applyFill="1" applyBorder="1" applyAlignment="1">
      <alignment horizontal="left" vertical="top" wrapText="1"/>
    </xf>
    <xf numFmtId="49" fontId="16" fillId="0" borderId="0" xfId="2" applyNumberFormat="1" applyFont="1" applyFill="1" applyBorder="1" applyAlignment="1">
      <alignment horizontal="left" vertical="top" wrapText="1"/>
    </xf>
    <xf numFmtId="49" fontId="16" fillId="0" borderId="22" xfId="2" applyNumberFormat="1" applyFont="1" applyFill="1" applyBorder="1" applyAlignment="1">
      <alignment horizontal="left" vertical="top" wrapText="1"/>
    </xf>
    <xf numFmtId="49" fontId="16" fillId="0" borderId="47" xfId="2" applyNumberFormat="1" applyFont="1" applyFill="1" applyBorder="1" applyAlignment="1" applyProtection="1">
      <alignment horizontal="left" vertical="top" wrapText="1"/>
      <protection locked="0"/>
    </xf>
    <xf numFmtId="49" fontId="16" fillId="0" borderId="66" xfId="2" applyNumberFormat="1" applyFont="1" applyFill="1" applyBorder="1" applyAlignment="1" applyProtection="1">
      <alignment horizontal="left" vertical="top" wrapText="1"/>
      <protection locked="0"/>
    </xf>
    <xf numFmtId="0" fontId="8" fillId="3" borderId="47" xfId="0" applyFont="1" applyFill="1" applyBorder="1" applyAlignment="1">
      <alignment vertical="center"/>
    </xf>
    <xf numFmtId="49" fontId="0" fillId="0" borderId="14" xfId="0" applyNumberFormat="1" applyBorder="1" applyAlignment="1" applyProtection="1">
      <alignment horizontal="left" vertical="top" wrapText="1"/>
      <protection locked="0"/>
    </xf>
    <xf numFmtId="0" fontId="30" fillId="0" borderId="47" xfId="0" applyFont="1" applyBorder="1" applyAlignment="1" applyProtection="1">
      <alignment horizontal="center" vertical="top" wrapText="1"/>
      <protection locked="0"/>
    </xf>
    <xf numFmtId="0" fontId="30" fillId="0" borderId="0" xfId="0" applyFont="1" applyAlignment="1" applyProtection="1">
      <alignment horizontal="center" vertical="top" wrapText="1"/>
      <protection locked="0"/>
    </xf>
    <xf numFmtId="0" fontId="32" fillId="3" borderId="46" xfId="2" applyFont="1" applyFill="1" applyBorder="1" applyAlignment="1">
      <alignment horizontal="left" wrapText="1"/>
    </xf>
    <xf numFmtId="0" fontId="6" fillId="3" borderId="26"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39" xfId="0" applyFont="1" applyFill="1" applyBorder="1" applyAlignment="1">
      <alignment horizontal="left" vertical="center" wrapText="1"/>
    </xf>
    <xf numFmtId="0" fontId="36" fillId="3" borderId="45" xfId="1" applyFont="1" applyFill="1" applyBorder="1" applyAlignment="1">
      <alignment horizontal="center" vertical="center"/>
    </xf>
    <xf numFmtId="0" fontId="0" fillId="0" borderId="4"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8" fillId="3" borderId="9" xfId="0" applyFont="1" applyFill="1" applyBorder="1" applyAlignment="1">
      <alignment horizontal="left" vertical="center" wrapText="1"/>
    </xf>
    <xf numFmtId="49" fontId="0" fillId="0" borderId="36" xfId="0" applyNumberFormat="1" applyBorder="1" applyAlignment="1" applyProtection="1">
      <alignment horizontal="left" vertical="top" wrapText="1"/>
      <protection locked="0"/>
    </xf>
    <xf numFmtId="0" fontId="6" fillId="3" borderId="47" xfId="0" applyFont="1" applyFill="1" applyBorder="1" applyAlignment="1">
      <alignment horizontal="left" vertical="center" wrapText="1"/>
    </xf>
    <xf numFmtId="0" fontId="6" fillId="3" borderId="0" xfId="0" applyFont="1" applyFill="1" applyAlignment="1">
      <alignment horizontal="left" vertical="center" wrapText="1"/>
    </xf>
    <xf numFmtId="0" fontId="7" fillId="0" borderId="47" xfId="2" applyFont="1" applyFill="1" applyBorder="1" applyAlignment="1">
      <alignment horizontal="center"/>
    </xf>
    <xf numFmtId="0" fontId="7" fillId="0" borderId="0" xfId="2" applyFont="1" applyFill="1" applyBorder="1" applyAlignment="1">
      <alignment horizontal="center"/>
    </xf>
    <xf numFmtId="49" fontId="6" fillId="3" borderId="0" xfId="0" applyNumberFormat="1" applyFont="1" applyFill="1" applyAlignment="1">
      <alignment horizontal="left" vertical="top" wrapText="1"/>
    </xf>
    <xf numFmtId="49" fontId="6" fillId="0" borderId="47" xfId="0" applyNumberFormat="1" applyFont="1" applyBorder="1" applyAlignment="1" applyProtection="1">
      <alignment horizontal="center" vertical="top" wrapText="1"/>
      <protection locked="0"/>
    </xf>
    <xf numFmtId="49" fontId="6" fillId="0" borderId="0" xfId="0" applyNumberFormat="1" applyFont="1" applyAlignment="1" applyProtection="1">
      <alignment horizontal="center" vertical="top" wrapText="1"/>
      <protection locked="0"/>
    </xf>
    <xf numFmtId="0" fontId="6" fillId="4" borderId="47" xfId="0" applyFont="1" applyFill="1" applyBorder="1" applyAlignment="1" applyProtection="1">
      <alignment horizontal="center" vertical="top" wrapText="1"/>
      <protection locked="0"/>
    </xf>
    <xf numFmtId="0" fontId="6" fillId="4" borderId="0" xfId="0" applyFont="1" applyFill="1" applyAlignment="1" applyProtection="1">
      <alignment horizontal="center" vertical="top" wrapText="1"/>
      <protection locked="0"/>
    </xf>
    <xf numFmtId="49" fontId="6" fillId="0" borderId="47" xfId="0" applyNumberFormat="1" applyFont="1" applyBorder="1" applyAlignment="1">
      <alignment horizontal="left" vertical="top" wrapText="1"/>
    </xf>
    <xf numFmtId="49" fontId="6" fillId="0" borderId="0" xfId="0" applyNumberFormat="1" applyFont="1" applyAlignment="1">
      <alignment horizontal="left" vertical="top" wrapText="1"/>
    </xf>
    <xf numFmtId="0" fontId="6" fillId="4" borderId="4" xfId="0" applyFont="1" applyFill="1" applyBorder="1" applyAlignment="1" applyProtection="1">
      <alignment horizontal="center" vertical="top" wrapText="1"/>
      <protection locked="0"/>
    </xf>
    <xf numFmtId="0" fontId="6" fillId="4" borderId="30" xfId="0" applyFont="1" applyFill="1" applyBorder="1" applyAlignment="1" applyProtection="1">
      <alignment horizontal="center" vertical="top" wrapText="1"/>
      <protection locked="0"/>
    </xf>
    <xf numFmtId="0" fontId="17" fillId="3" borderId="3" xfId="2" applyFont="1" applyFill="1" applyBorder="1" applyAlignment="1">
      <alignment horizontal="center" vertical="center" wrapText="1"/>
    </xf>
    <xf numFmtId="0" fontId="6" fillId="4" borderId="17" xfId="0" applyFont="1" applyFill="1" applyBorder="1" applyAlignment="1" applyProtection="1">
      <alignment horizontal="center" vertical="top" wrapText="1"/>
      <protection locked="0"/>
    </xf>
    <xf numFmtId="49" fontId="6" fillId="4" borderId="4" xfId="0" applyNumberFormat="1" applyFont="1" applyFill="1" applyBorder="1" applyAlignment="1" applyProtection="1">
      <alignment horizontal="center" vertical="top"/>
      <protection locked="0"/>
    </xf>
    <xf numFmtId="0" fontId="0" fillId="3" borderId="0" xfId="0" applyFill="1" applyAlignment="1">
      <alignment horizontal="left" vertical="top" wrapText="1"/>
    </xf>
    <xf numFmtId="0" fontId="43" fillId="3" borderId="42" xfId="0" applyFont="1" applyFill="1" applyBorder="1" applyAlignment="1">
      <alignment horizontal="left" vertical="top" wrapText="1"/>
    </xf>
    <xf numFmtId="0" fontId="43" fillId="3" borderId="0" xfId="0" applyFont="1" applyFill="1" applyAlignment="1">
      <alignment horizontal="left" vertical="top" wrapText="1"/>
    </xf>
    <xf numFmtId="0" fontId="6" fillId="4" borderId="20" xfId="0" applyFont="1" applyFill="1" applyBorder="1" applyAlignment="1" applyProtection="1">
      <alignment horizontal="center" vertical="top" wrapText="1"/>
      <protection locked="0"/>
    </xf>
    <xf numFmtId="0" fontId="43" fillId="3" borderId="42" xfId="0" applyFont="1" applyFill="1" applyBorder="1" applyAlignment="1">
      <alignment horizontal="left" wrapText="1"/>
    </xf>
    <xf numFmtId="0" fontId="36" fillId="3" borderId="0" xfId="1" applyFont="1" applyFill="1" applyBorder="1" applyAlignment="1">
      <alignment horizontal="center" vertical="center" wrapText="1"/>
    </xf>
    <xf numFmtId="0" fontId="18" fillId="3" borderId="46" xfId="1" applyFont="1" applyFill="1" applyBorder="1" applyAlignment="1">
      <alignment horizontal="center" vertical="center" wrapText="1"/>
    </xf>
    <xf numFmtId="0" fontId="32" fillId="3" borderId="46" xfId="2" applyFont="1" applyFill="1" applyBorder="1" applyAlignment="1" applyProtection="1">
      <alignment horizontal="left" wrapText="1"/>
    </xf>
    <xf numFmtId="49" fontId="9" fillId="4" borderId="0" xfId="0" applyNumberFormat="1" applyFont="1" applyFill="1" applyAlignment="1" applyProtection="1">
      <alignment horizontal="left" vertical="top" wrapText="1"/>
      <protection locked="0"/>
    </xf>
    <xf numFmtId="0" fontId="17" fillId="3" borderId="0" xfId="0" applyFont="1" applyFill="1" applyAlignment="1">
      <alignment horizontal="left" vertical="top"/>
    </xf>
    <xf numFmtId="0" fontId="17" fillId="3" borderId="22" xfId="0" applyFont="1" applyFill="1" applyBorder="1" applyAlignment="1">
      <alignment horizontal="left" vertical="top"/>
    </xf>
    <xf numFmtId="0" fontId="0" fillId="3" borderId="0" xfId="0" applyFill="1" applyAlignment="1">
      <alignment horizontal="right" wrapText="1"/>
    </xf>
    <xf numFmtId="49" fontId="24" fillId="4" borderId="47" xfId="2" applyNumberFormat="1" applyFont="1" applyFill="1" applyBorder="1" applyAlignment="1" applyProtection="1">
      <alignment horizontal="left" vertical="top" wrapText="1"/>
      <protection locked="0"/>
    </xf>
    <xf numFmtId="49" fontId="24" fillId="4" borderId="0" xfId="2" applyNumberFormat="1" applyFont="1" applyFill="1" applyBorder="1" applyAlignment="1" applyProtection="1">
      <alignment horizontal="left" vertical="top" wrapText="1"/>
      <protection locked="0"/>
    </xf>
    <xf numFmtId="0" fontId="32" fillId="3" borderId="45" xfId="2" applyFont="1" applyFill="1" applyBorder="1" applyAlignment="1" applyProtection="1">
      <alignment horizontal="left" wrapText="1"/>
    </xf>
    <xf numFmtId="0" fontId="17" fillId="3" borderId="0" xfId="0" applyFont="1" applyFill="1" applyAlignment="1">
      <alignment horizontal="left" vertical="top" wrapText="1"/>
    </xf>
    <xf numFmtId="0" fontId="6" fillId="3" borderId="0" xfId="0" applyFont="1" applyFill="1" applyAlignment="1">
      <alignment horizontal="left" wrapText="1"/>
    </xf>
    <xf numFmtId="0" fontId="6" fillId="3" borderId="0" xfId="0" applyFont="1" applyFill="1" applyAlignment="1">
      <alignment horizontal="justify" vertical="center" wrapText="1"/>
    </xf>
    <xf numFmtId="0" fontId="6" fillId="3" borderId="0" xfId="0" applyFont="1" applyFill="1" applyAlignment="1">
      <alignment horizontal="justify" vertical="center"/>
    </xf>
    <xf numFmtId="0" fontId="8" fillId="3" borderId="0" xfId="0" applyFont="1" applyFill="1"/>
    <xf numFmtId="0" fontId="6" fillId="3" borderId="0" xfId="0" applyFont="1" applyFill="1" applyAlignment="1">
      <alignment horizontal="left"/>
    </xf>
    <xf numFmtId="0" fontId="6" fillId="3" borderId="0" xfId="0" applyFont="1" applyFill="1" applyAlignment="1">
      <alignment vertical="center" wrapText="1"/>
    </xf>
    <xf numFmtId="0" fontId="6" fillId="3" borderId="7" xfId="0" applyFont="1" applyFill="1" applyBorder="1" applyAlignment="1">
      <alignment horizontal="left" vertical="center" wrapText="1"/>
    </xf>
    <xf numFmtId="0" fontId="6" fillId="3" borderId="7" xfId="0" applyFont="1" applyFill="1" applyBorder="1" applyAlignment="1">
      <alignment horizontal="left" vertical="center"/>
    </xf>
    <xf numFmtId="49" fontId="6" fillId="0" borderId="10" xfId="0" applyNumberFormat="1"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3" borderId="8" xfId="0" applyFont="1" applyFill="1" applyBorder="1" applyAlignment="1">
      <alignment horizontal="left" vertical="center"/>
    </xf>
    <xf numFmtId="49" fontId="6" fillId="0" borderId="32" xfId="0" applyNumberFormat="1" applyFont="1" applyBorder="1" applyAlignment="1" applyProtection="1">
      <alignment horizontal="left" vertical="top" wrapText="1"/>
      <protection locked="0"/>
    </xf>
    <xf numFmtId="170" fontId="6" fillId="0" borderId="36" xfId="0" applyNumberFormat="1" applyFont="1" applyBorder="1" applyAlignment="1">
      <alignment horizontal="left" vertical="center"/>
    </xf>
    <xf numFmtId="0" fontId="42" fillId="8" borderId="0" xfId="0" applyFont="1" applyFill="1" applyAlignment="1">
      <alignment horizontal="left"/>
    </xf>
    <xf numFmtId="0" fontId="6" fillId="3" borderId="50" xfId="0" applyFont="1" applyFill="1" applyBorder="1" applyAlignment="1">
      <alignment horizontal="left" vertical="center" wrapText="1"/>
    </xf>
    <xf numFmtId="0" fontId="6" fillId="3" borderId="0" xfId="0" applyFont="1" applyFill="1" applyAlignment="1">
      <alignment horizontal="left" vertical="center"/>
    </xf>
    <xf numFmtId="0" fontId="6" fillId="3" borderId="38"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6" fillId="3" borderId="9" xfId="0" applyFont="1" applyFill="1" applyBorder="1" applyAlignment="1">
      <alignment horizontal="left" vertical="center" wrapText="1"/>
    </xf>
    <xf numFmtId="49" fontId="6" fillId="0" borderId="10" xfId="0" quotePrefix="1" applyNumberFormat="1" applyFont="1" applyBorder="1" applyAlignment="1" applyProtection="1">
      <alignment horizontal="left" vertical="center" wrapText="1"/>
      <protection locked="0"/>
    </xf>
    <xf numFmtId="0" fontId="6" fillId="0" borderId="10" xfId="0" quotePrefix="1"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49" fontId="6" fillId="0" borderId="65" xfId="0" applyNumberFormat="1" applyFont="1" applyBorder="1" applyAlignment="1">
      <alignment horizontal="left" vertical="center"/>
    </xf>
    <xf numFmtId="0" fontId="6" fillId="0" borderId="32" xfId="0" applyFont="1" applyBorder="1" applyAlignment="1">
      <alignment horizontal="left" vertical="center"/>
    </xf>
    <xf numFmtId="170" fontId="6" fillId="0" borderId="0" xfId="0" applyNumberFormat="1" applyFont="1" applyAlignment="1">
      <alignment horizontal="left" vertical="center"/>
    </xf>
    <xf numFmtId="171" fontId="6" fillId="0" borderId="30" xfId="0" applyNumberFormat="1" applyFont="1" applyBorder="1" applyAlignment="1">
      <alignment horizontal="left" vertical="center"/>
    </xf>
    <xf numFmtId="171" fontId="6" fillId="0" borderId="32" xfId="0" applyNumberFormat="1" applyFont="1" applyBorder="1" applyAlignment="1">
      <alignment horizontal="left" vertical="center"/>
    </xf>
    <xf numFmtId="171" fontId="6" fillId="0" borderId="6" xfId="0" applyNumberFormat="1" applyFont="1" applyBorder="1" applyAlignment="1">
      <alignment horizontal="left" vertical="center"/>
    </xf>
    <xf numFmtId="0" fontId="8" fillId="3" borderId="0" xfId="0" applyFont="1" applyFill="1" applyAlignment="1">
      <alignment horizontal="left"/>
    </xf>
    <xf numFmtId="0" fontId="6" fillId="3" borderId="9" xfId="0" applyFont="1" applyFill="1" applyBorder="1" applyAlignment="1">
      <alignment horizontal="left"/>
    </xf>
    <xf numFmtId="0" fontId="6" fillId="0" borderId="12" xfId="0" applyFont="1" applyBorder="1" applyAlignment="1" applyProtection="1">
      <alignment horizontal="left" vertical="top" wrapText="1"/>
      <protection locked="0"/>
    </xf>
    <xf numFmtId="0" fontId="6" fillId="0" borderId="4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6" fillId="6" borderId="42" xfId="0" applyFont="1" applyFill="1" applyBorder="1" applyAlignment="1">
      <alignment horizontal="left" vertical="center"/>
    </xf>
    <xf numFmtId="0" fontId="26" fillId="6" borderId="41" xfId="0" applyFont="1" applyFill="1" applyBorder="1" applyAlignment="1">
      <alignment horizontal="left" vertical="center"/>
    </xf>
    <xf numFmtId="0" fontId="26" fillId="6" borderId="40" xfId="0" applyFont="1" applyFill="1" applyBorder="1" applyAlignment="1">
      <alignment horizontal="center" vertical="center"/>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color rgb="FFFF5B5B"/>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3</xdr:row>
          <xdr:rowOff>518160</xdr:rowOff>
        </xdr:from>
        <xdr:to>
          <xdr:col>6</xdr:col>
          <xdr:colOff>967740</xdr:colOff>
          <xdr:row>3</xdr:row>
          <xdr:rowOff>815340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4</xdr:row>
          <xdr:rowOff>975360</xdr:rowOff>
        </xdr:from>
        <xdr:to>
          <xdr:col>6</xdr:col>
          <xdr:colOff>906780</xdr:colOff>
          <xdr:row>4</xdr:row>
          <xdr:rowOff>1219200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152400</xdr:rowOff>
        </xdr:from>
        <xdr:to>
          <xdr:col>6</xdr:col>
          <xdr:colOff>891540</xdr:colOff>
          <xdr:row>5</xdr:row>
          <xdr:rowOff>411480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243840</xdr:rowOff>
        </xdr:from>
        <xdr:to>
          <xdr:col>6</xdr:col>
          <xdr:colOff>914400</xdr:colOff>
          <xdr:row>7</xdr:row>
          <xdr:rowOff>487680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891540</xdr:colOff>
          <xdr:row>6</xdr:row>
          <xdr:rowOff>411480</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0000-000018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525780</xdr:colOff>
          <xdr:row>6</xdr:row>
          <xdr:rowOff>1089660</xdr:rowOff>
        </xdr:from>
        <xdr:to>
          <xdr:col>2</xdr:col>
          <xdr:colOff>800100</xdr:colOff>
          <xdr:row>6</xdr:row>
          <xdr:rowOff>1318260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12</xdr:row>
          <xdr:rowOff>152400</xdr:rowOff>
        </xdr:from>
        <xdr:to>
          <xdr:col>2</xdr:col>
          <xdr:colOff>716280</xdr:colOff>
          <xdr:row>12</xdr:row>
          <xdr:rowOff>358140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13</xdr:row>
          <xdr:rowOff>68580</xdr:rowOff>
        </xdr:from>
        <xdr:to>
          <xdr:col>2</xdr:col>
          <xdr:colOff>739140</xdr:colOff>
          <xdr:row>13</xdr:row>
          <xdr:rowOff>289560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16</xdr:row>
          <xdr:rowOff>236220</xdr:rowOff>
        </xdr:from>
        <xdr:to>
          <xdr:col>2</xdr:col>
          <xdr:colOff>754380</xdr:colOff>
          <xdr:row>16</xdr:row>
          <xdr:rowOff>495300</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1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8</xdr:row>
          <xdr:rowOff>76200</xdr:rowOff>
        </xdr:from>
        <xdr:to>
          <xdr:col>2</xdr:col>
          <xdr:colOff>769620</xdr:colOff>
          <xdr:row>8</xdr:row>
          <xdr:rowOff>365760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100-00002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10</xdr:row>
          <xdr:rowOff>289560</xdr:rowOff>
        </xdr:from>
        <xdr:to>
          <xdr:col>2</xdr:col>
          <xdr:colOff>739140</xdr:colOff>
          <xdr:row>10</xdr:row>
          <xdr:rowOff>487680</xdr:rowOff>
        </xdr:to>
        <xdr:sp macro="" textlink="">
          <xdr:nvSpPr>
            <xdr:cNvPr id="101424" name="Check Box 48" hidden="1">
              <a:extLst>
                <a:ext uri="{63B3BB69-23CF-44E3-9099-C40C66FF867C}">
                  <a14:compatExt spid="_x0000_s101424"/>
                </a:ext>
                <a:ext uri="{FF2B5EF4-FFF2-40B4-BE49-F238E27FC236}">
                  <a16:creationId xmlns:a16="http://schemas.microsoft.com/office/drawing/2014/main" id="{00000000-0008-0000-0100-00003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548640</xdr:colOff>
          <xdr:row>19</xdr:row>
          <xdr:rowOff>312420</xdr:rowOff>
        </xdr:from>
        <xdr:to>
          <xdr:col>2</xdr:col>
          <xdr:colOff>716280</xdr:colOff>
          <xdr:row>19</xdr:row>
          <xdr:rowOff>632460</xdr:rowOff>
        </xdr:to>
        <xdr:sp macro="" textlink="">
          <xdr:nvSpPr>
            <xdr:cNvPr id="101425" name="Check Box 49" hidden="1">
              <a:extLst>
                <a:ext uri="{63B3BB69-23CF-44E3-9099-C40C66FF867C}">
                  <a14:compatExt spid="_x0000_s101425"/>
                </a:ext>
                <a:ext uri="{FF2B5EF4-FFF2-40B4-BE49-F238E27FC236}">
                  <a16:creationId xmlns:a16="http://schemas.microsoft.com/office/drawing/2014/main" id="{00000000-0008-0000-0100-00003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20</xdr:row>
          <xdr:rowOff>1165860</xdr:rowOff>
        </xdr:from>
        <xdr:to>
          <xdr:col>2</xdr:col>
          <xdr:colOff>754380</xdr:colOff>
          <xdr:row>20</xdr:row>
          <xdr:rowOff>1394460</xdr:rowOff>
        </xdr:to>
        <xdr:sp macro="" textlink="">
          <xdr:nvSpPr>
            <xdr:cNvPr id="101429" name="Check Box 53" hidden="1">
              <a:extLst>
                <a:ext uri="{63B3BB69-23CF-44E3-9099-C40C66FF867C}">
                  <a14:compatExt spid="_x0000_s101429"/>
                </a:ext>
                <a:ext uri="{FF2B5EF4-FFF2-40B4-BE49-F238E27FC236}">
                  <a16:creationId xmlns:a16="http://schemas.microsoft.com/office/drawing/2014/main" id="{00000000-0008-0000-0100-00003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15</xdr:row>
          <xdr:rowOff>68580</xdr:rowOff>
        </xdr:from>
        <xdr:to>
          <xdr:col>2</xdr:col>
          <xdr:colOff>731520</xdr:colOff>
          <xdr:row>15</xdr:row>
          <xdr:rowOff>289560</xdr:rowOff>
        </xdr:to>
        <xdr:sp macro="" textlink="">
          <xdr:nvSpPr>
            <xdr:cNvPr id="101437" name="Check Box 61" hidden="1">
              <a:extLst>
                <a:ext uri="{63B3BB69-23CF-44E3-9099-C40C66FF867C}">
                  <a14:compatExt spid="_x0000_s101437"/>
                </a:ext>
                <a:ext uri="{FF2B5EF4-FFF2-40B4-BE49-F238E27FC236}">
                  <a16:creationId xmlns:a16="http://schemas.microsoft.com/office/drawing/2014/main" id="{00000000-0008-0000-0100-00003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xdr:row>
          <xdr:rowOff>693420</xdr:rowOff>
        </xdr:from>
        <xdr:to>
          <xdr:col>2</xdr:col>
          <xdr:colOff>739140</xdr:colOff>
          <xdr:row>3</xdr:row>
          <xdr:rowOff>891540</xdr:rowOff>
        </xdr:to>
        <xdr:sp macro="" textlink="">
          <xdr:nvSpPr>
            <xdr:cNvPr id="101438" name="Check Box 62" hidden="1">
              <a:extLst>
                <a:ext uri="{63B3BB69-23CF-44E3-9099-C40C66FF867C}">
                  <a14:compatExt spid="_x0000_s101438"/>
                </a:ext>
                <a:ext uri="{FF2B5EF4-FFF2-40B4-BE49-F238E27FC236}">
                  <a16:creationId xmlns:a16="http://schemas.microsoft.com/office/drawing/2014/main" id="{00000000-0008-0000-0100-00003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510540</xdr:colOff>
          <xdr:row>9</xdr:row>
          <xdr:rowOff>129540</xdr:rowOff>
        </xdr:from>
        <xdr:to>
          <xdr:col>2</xdr:col>
          <xdr:colOff>731520</xdr:colOff>
          <xdr:row>9</xdr:row>
          <xdr:rowOff>426720</xdr:rowOff>
        </xdr:to>
        <xdr:sp macro="" textlink="">
          <xdr:nvSpPr>
            <xdr:cNvPr id="101439" name="Check Box 63" hidden="1">
              <a:extLst>
                <a:ext uri="{63B3BB69-23CF-44E3-9099-C40C66FF867C}">
                  <a14:compatExt spid="_x0000_s101439"/>
                </a:ext>
                <a:ext uri="{FF2B5EF4-FFF2-40B4-BE49-F238E27FC236}">
                  <a16:creationId xmlns:a16="http://schemas.microsoft.com/office/drawing/2014/main" id="{00000000-0008-0000-0100-00003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7</xdr:row>
          <xdr:rowOff>76200</xdr:rowOff>
        </xdr:from>
        <xdr:to>
          <xdr:col>2</xdr:col>
          <xdr:colOff>769620</xdr:colOff>
          <xdr:row>7</xdr:row>
          <xdr:rowOff>365760</xdr:rowOff>
        </xdr:to>
        <xdr:sp macro="" textlink="">
          <xdr:nvSpPr>
            <xdr:cNvPr id="101442" name="Check Box 66" hidden="1">
              <a:extLst>
                <a:ext uri="{63B3BB69-23CF-44E3-9099-C40C66FF867C}">
                  <a14:compatExt spid="_x0000_s101442"/>
                </a:ext>
                <a:ext uri="{FF2B5EF4-FFF2-40B4-BE49-F238E27FC236}">
                  <a16:creationId xmlns:a16="http://schemas.microsoft.com/office/drawing/2014/main" id="{00000000-0008-0000-0100-00004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4</xdr:row>
          <xdr:rowOff>693420</xdr:rowOff>
        </xdr:from>
        <xdr:to>
          <xdr:col>2</xdr:col>
          <xdr:colOff>739140</xdr:colOff>
          <xdr:row>4</xdr:row>
          <xdr:rowOff>891540</xdr:rowOff>
        </xdr:to>
        <xdr:sp macro="" textlink="">
          <xdr:nvSpPr>
            <xdr:cNvPr id="101443" name="Check Box 67" hidden="1">
              <a:extLst>
                <a:ext uri="{63B3BB69-23CF-44E3-9099-C40C66FF867C}">
                  <a14:compatExt spid="_x0000_s101443"/>
                </a:ext>
                <a:ext uri="{FF2B5EF4-FFF2-40B4-BE49-F238E27FC236}">
                  <a16:creationId xmlns:a16="http://schemas.microsoft.com/office/drawing/2014/main" id="{00000000-0008-0000-0100-00004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5</xdr:row>
          <xdr:rowOff>693420</xdr:rowOff>
        </xdr:from>
        <xdr:to>
          <xdr:col>2</xdr:col>
          <xdr:colOff>754380</xdr:colOff>
          <xdr:row>5</xdr:row>
          <xdr:rowOff>899160</xdr:rowOff>
        </xdr:to>
        <xdr:sp macro="" textlink="">
          <xdr:nvSpPr>
            <xdr:cNvPr id="101445" name="Check Box 69" hidden="1">
              <a:extLst>
                <a:ext uri="{63B3BB69-23CF-44E3-9099-C40C66FF867C}">
                  <a14:compatExt spid="_x0000_s101445"/>
                </a:ext>
                <a:ext uri="{FF2B5EF4-FFF2-40B4-BE49-F238E27FC236}">
                  <a16:creationId xmlns:a16="http://schemas.microsoft.com/office/drawing/2014/main" id="{00000000-0008-0000-0100-00004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14</xdr:row>
          <xdr:rowOff>68580</xdr:rowOff>
        </xdr:from>
        <xdr:to>
          <xdr:col>2</xdr:col>
          <xdr:colOff>739140</xdr:colOff>
          <xdr:row>14</xdr:row>
          <xdr:rowOff>289560</xdr:rowOff>
        </xdr:to>
        <xdr:sp macro="" textlink="">
          <xdr:nvSpPr>
            <xdr:cNvPr id="101446" name="Check Box 70" hidden="1">
              <a:extLst>
                <a:ext uri="{63B3BB69-23CF-44E3-9099-C40C66FF867C}">
                  <a14:compatExt spid="_x0000_s101446"/>
                </a:ext>
                <a:ext uri="{FF2B5EF4-FFF2-40B4-BE49-F238E27FC236}">
                  <a16:creationId xmlns:a16="http://schemas.microsoft.com/office/drawing/2014/main" id="{00000000-0008-0000-0100-00004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6</xdr:row>
          <xdr:rowOff>220980</xdr:rowOff>
        </xdr:from>
        <xdr:to>
          <xdr:col>2</xdr:col>
          <xdr:colOff>914400</xdr:colOff>
          <xdr:row>7</xdr:row>
          <xdr:rowOff>30480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6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7</xdr:row>
          <xdr:rowOff>76200</xdr:rowOff>
        </xdr:from>
        <xdr:to>
          <xdr:col>2</xdr:col>
          <xdr:colOff>914400</xdr:colOff>
          <xdr:row>8</xdr:row>
          <xdr:rowOff>30480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6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388620</xdr:rowOff>
        </xdr:from>
        <xdr:to>
          <xdr:col>6</xdr:col>
          <xdr:colOff>297180</xdr:colOff>
          <xdr:row>11</xdr:row>
          <xdr:rowOff>640080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600-000006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19</xdr:row>
          <xdr:rowOff>129540</xdr:rowOff>
        </xdr:from>
        <xdr:to>
          <xdr:col>1</xdr:col>
          <xdr:colOff>228600</xdr:colOff>
          <xdr:row>20</xdr:row>
          <xdr:rowOff>106680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7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121920</xdr:rowOff>
        </xdr:from>
        <xdr:to>
          <xdr:col>1</xdr:col>
          <xdr:colOff>228600</xdr:colOff>
          <xdr:row>16</xdr:row>
          <xdr:rowOff>220980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7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167640</xdr:rowOff>
        </xdr:from>
        <xdr:to>
          <xdr:col>1</xdr:col>
          <xdr:colOff>228600</xdr:colOff>
          <xdr:row>16</xdr:row>
          <xdr:rowOff>441960</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0700-00002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121920</xdr:rowOff>
        </xdr:from>
        <xdr:to>
          <xdr:col>1</xdr:col>
          <xdr:colOff>228600</xdr:colOff>
          <xdr:row>16</xdr:row>
          <xdr:rowOff>502920</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0700-00002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167640</xdr:rowOff>
        </xdr:from>
        <xdr:to>
          <xdr:col>1</xdr:col>
          <xdr:colOff>228600</xdr:colOff>
          <xdr:row>17</xdr:row>
          <xdr:rowOff>441960</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0700-00002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urismemontreal.sharepoint.com/Users/ElisDesc/Desktop/Formulaire%20EPRTNT%20Structuration%20de%20l'off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ourismemontreal.sharepoint.com/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2</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7.vml"/><Relationship Id="rId7" Type="http://schemas.openxmlformats.org/officeDocument/2006/relationships/ctrlProp" Target="../ctrlProps/ctrlProp27.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rgb="FFFF5B5B"/>
    <pageSetUpPr fitToPage="1"/>
  </sheetPr>
  <dimension ref="A1:H8"/>
  <sheetViews>
    <sheetView showGridLines="0" zoomScale="80" zoomScaleNormal="80" workbookViewId="0">
      <selection activeCell="B1" sqref="B1:G1"/>
    </sheetView>
  </sheetViews>
  <sheetFormatPr baseColWidth="10" defaultColWidth="11.44140625" defaultRowHeight="14.4"/>
  <cols>
    <col min="1" max="1" width="1.5546875" customWidth="1"/>
    <col min="5" max="5" width="2.5546875" customWidth="1"/>
    <col min="6" max="6" width="46.5546875" customWidth="1"/>
    <col min="7" max="7" width="18.6640625" customWidth="1"/>
  </cols>
  <sheetData>
    <row r="1" spans="1:8" ht="30.45" customHeight="1" thickBot="1">
      <c r="A1" s="155"/>
      <c r="B1" s="396" t="s">
        <v>0</v>
      </c>
      <c r="C1" s="396"/>
      <c r="D1" s="396"/>
      <c r="E1" s="396"/>
      <c r="F1" s="396"/>
      <c r="G1" s="396"/>
    </row>
    <row r="2" spans="1:8" ht="32.25" customHeight="1" thickBot="1">
      <c r="A2" s="155"/>
      <c r="B2" s="397" t="s">
        <v>1</v>
      </c>
      <c r="C2" s="397"/>
      <c r="D2" s="397"/>
      <c r="E2" s="397"/>
      <c r="F2" s="397"/>
      <c r="G2" s="397"/>
    </row>
    <row r="3" spans="1:8" ht="51.45" customHeight="1">
      <c r="A3" s="155"/>
      <c r="B3" s="398" t="s">
        <v>2</v>
      </c>
      <c r="C3" s="398"/>
      <c r="D3" s="398"/>
      <c r="E3" s="398"/>
      <c r="F3" s="398"/>
      <c r="G3" s="398"/>
    </row>
    <row r="4" spans="1:8" ht="141.6" customHeight="1">
      <c r="A4" s="155"/>
      <c r="B4" s="395" t="s">
        <v>3</v>
      </c>
      <c r="C4" s="394"/>
      <c r="D4" s="394"/>
      <c r="E4" s="394"/>
      <c r="F4" s="394"/>
      <c r="G4" s="101"/>
      <c r="H4" s="151"/>
    </row>
    <row r="5" spans="1:8" ht="177" customHeight="1">
      <c r="A5" s="155"/>
      <c r="B5" s="394" t="s">
        <v>4</v>
      </c>
      <c r="C5" s="394"/>
      <c r="D5" s="394"/>
      <c r="E5" s="394"/>
      <c r="F5" s="394"/>
      <c r="G5" s="101"/>
      <c r="H5" s="151"/>
    </row>
    <row r="6" spans="1:8" ht="44.25" customHeight="1">
      <c r="A6" s="155"/>
      <c r="B6" s="394" t="s">
        <v>5</v>
      </c>
      <c r="C6" s="394"/>
      <c r="D6" s="394"/>
      <c r="E6" s="394"/>
      <c r="F6" s="394"/>
      <c r="G6" s="82"/>
    </row>
    <row r="7" spans="1:8" ht="44.25" customHeight="1">
      <c r="A7" s="155"/>
      <c r="B7" s="394" t="s">
        <v>6</v>
      </c>
      <c r="C7" s="394"/>
      <c r="D7" s="394"/>
      <c r="E7" s="394"/>
      <c r="F7" s="394"/>
      <c r="G7" s="82"/>
    </row>
    <row r="8" spans="1:8" ht="64.5" customHeight="1">
      <c r="A8" s="155"/>
      <c r="B8" s="395" t="s">
        <v>7</v>
      </c>
      <c r="C8" s="395"/>
      <c r="D8" s="395"/>
      <c r="E8" s="395"/>
      <c r="F8" s="395"/>
      <c r="G8" s="82"/>
    </row>
  </sheetData>
  <sheetProtection formatRows="0" selectLockedCells="1"/>
  <mergeCells count="8">
    <mergeCell ref="B6:F6"/>
    <mergeCell ref="B8:F8"/>
    <mergeCell ref="B7:F7"/>
    <mergeCell ref="B1:G1"/>
    <mergeCell ref="B2:G2"/>
    <mergeCell ref="B4:F4"/>
    <mergeCell ref="B5:F5"/>
    <mergeCell ref="B3:G3"/>
  </mergeCells>
  <pageMargins left="0.7" right="0.7" top="0.75" bottom="0.75" header="0.3" footer="0.3"/>
  <pageSetup paperSize="5"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6</xdr:col>
                    <xdr:colOff>647700</xdr:colOff>
                    <xdr:row>3</xdr:row>
                    <xdr:rowOff>518160</xdr:rowOff>
                  </from>
                  <to>
                    <xdr:col>6</xdr:col>
                    <xdr:colOff>967740</xdr:colOff>
                    <xdr:row>3</xdr:row>
                    <xdr:rowOff>815340</xdr:rowOff>
                  </to>
                </anchor>
              </controlPr>
            </control>
          </mc:Choice>
        </mc:AlternateContent>
        <mc:AlternateContent xmlns:mc="http://schemas.openxmlformats.org/markup-compatibility/2006">
          <mc:Choice Requires="x14">
            <control shapeId="99343" r:id="rId5" name="Check Box 15">
              <controlPr defaultSize="0" autoFill="0" autoLine="0" autoPict="0">
                <anchor moveWithCells="1">
                  <from>
                    <xdr:col>6</xdr:col>
                    <xdr:colOff>647700</xdr:colOff>
                    <xdr:row>4</xdr:row>
                    <xdr:rowOff>975360</xdr:rowOff>
                  </from>
                  <to>
                    <xdr:col>6</xdr:col>
                    <xdr:colOff>906780</xdr:colOff>
                    <xdr:row>4</xdr:row>
                    <xdr:rowOff>1219200</xdr:rowOff>
                  </to>
                </anchor>
              </controlPr>
            </control>
          </mc:Choice>
        </mc:AlternateContent>
        <mc:AlternateContent xmlns:mc="http://schemas.openxmlformats.org/markup-compatibility/2006">
          <mc:Choice Requires="x14">
            <control shapeId="99344" r:id="rId6" name="Check Box 16">
              <controlPr defaultSize="0" autoFill="0" autoLine="0" autoPict="0">
                <anchor moveWithCells="1">
                  <from>
                    <xdr:col>6</xdr:col>
                    <xdr:colOff>647700</xdr:colOff>
                    <xdr:row>5</xdr:row>
                    <xdr:rowOff>152400</xdr:rowOff>
                  </from>
                  <to>
                    <xdr:col>6</xdr:col>
                    <xdr:colOff>891540</xdr:colOff>
                    <xdr:row>5</xdr:row>
                    <xdr:rowOff>411480</xdr:rowOff>
                  </to>
                </anchor>
              </controlPr>
            </control>
          </mc:Choice>
        </mc:AlternateContent>
        <mc:AlternateContent xmlns:mc="http://schemas.openxmlformats.org/markup-compatibility/2006">
          <mc:Choice Requires="x14">
            <control shapeId="99345" r:id="rId7" name="Check Box 17">
              <controlPr defaultSize="0" autoFill="0" autoLine="0" autoPict="0">
                <anchor moveWithCells="1">
                  <from>
                    <xdr:col>6</xdr:col>
                    <xdr:colOff>647700</xdr:colOff>
                    <xdr:row>7</xdr:row>
                    <xdr:rowOff>243840</xdr:rowOff>
                  </from>
                  <to>
                    <xdr:col>6</xdr:col>
                    <xdr:colOff>914400</xdr:colOff>
                    <xdr:row>7</xdr:row>
                    <xdr:rowOff>487680</xdr:rowOff>
                  </to>
                </anchor>
              </controlPr>
            </control>
          </mc:Choice>
        </mc:AlternateContent>
        <mc:AlternateContent xmlns:mc="http://schemas.openxmlformats.org/markup-compatibility/2006">
          <mc:Choice Requires="x14">
            <control shapeId="99352" r:id="rId8" name="Check Box 24">
              <controlPr defaultSize="0" autoFill="0" autoLine="0" autoPict="0">
                <anchor moveWithCells="1">
                  <from>
                    <xdr:col>6</xdr:col>
                    <xdr:colOff>647700</xdr:colOff>
                    <xdr:row>6</xdr:row>
                    <xdr:rowOff>152400</xdr:rowOff>
                  </from>
                  <to>
                    <xdr:col>6</xdr:col>
                    <xdr:colOff>891540</xdr:colOff>
                    <xdr:row>6</xdr:row>
                    <xdr:rowOff>411480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rgb="FFFF5B5B"/>
    <pageSetUpPr fitToPage="1"/>
  </sheetPr>
  <dimension ref="A1:G21"/>
  <sheetViews>
    <sheetView showGridLines="0" zoomScale="70" zoomScaleNormal="70" workbookViewId="0">
      <selection activeCell="E5" sqref="E5"/>
    </sheetView>
  </sheetViews>
  <sheetFormatPr baseColWidth="10" defaultColWidth="11.44140625" defaultRowHeight="14.4"/>
  <cols>
    <col min="1" max="1" width="1.44140625" customWidth="1"/>
    <col min="2" max="2" width="110.44140625" customWidth="1"/>
    <col min="3" max="3" width="19.5546875" customWidth="1"/>
    <col min="5" max="5" width="79.88671875" customWidth="1"/>
    <col min="6" max="6" width="91" customWidth="1"/>
  </cols>
  <sheetData>
    <row r="1" spans="1:7" ht="34.5" customHeight="1">
      <c r="A1" s="155"/>
      <c r="B1" s="396" t="s">
        <v>0</v>
      </c>
      <c r="C1" s="396"/>
      <c r="D1" s="152"/>
      <c r="E1" s="152"/>
      <c r="F1" s="152"/>
    </row>
    <row r="2" spans="1:7" ht="33" customHeight="1" thickBot="1">
      <c r="A2" s="155"/>
      <c r="B2" s="397" t="s">
        <v>8</v>
      </c>
      <c r="C2" s="397"/>
      <c r="D2" s="153"/>
      <c r="F2" s="153"/>
    </row>
    <row r="3" spans="1:7" ht="78" customHeight="1">
      <c r="A3" s="155"/>
      <c r="B3" s="316" t="s">
        <v>9</v>
      </c>
      <c r="C3" s="353" t="s">
        <v>10</v>
      </c>
      <c r="D3" s="162"/>
      <c r="E3" s="352"/>
      <c r="F3" s="162"/>
      <c r="G3" s="162"/>
    </row>
    <row r="4" spans="1:7" ht="166.2" customHeight="1">
      <c r="A4" s="155"/>
      <c r="B4" s="42" t="s">
        <v>11</v>
      </c>
      <c r="C4" s="140"/>
      <c r="D4" s="151"/>
      <c r="E4" s="357"/>
      <c r="F4" s="358"/>
    </row>
    <row r="5" spans="1:7" ht="253.95" customHeight="1">
      <c r="A5" s="155"/>
      <c r="B5" s="42" t="s">
        <v>12</v>
      </c>
      <c r="C5" s="140"/>
      <c r="D5" s="151"/>
    </row>
    <row r="6" spans="1:7" ht="82.95" customHeight="1">
      <c r="A6" s="155"/>
      <c r="B6" s="42" t="s">
        <v>13</v>
      </c>
      <c r="C6" s="140"/>
      <c r="D6" s="151"/>
      <c r="E6" s="355"/>
      <c r="F6" s="1"/>
    </row>
    <row r="7" spans="1:7" ht="157.19999999999999" customHeight="1">
      <c r="A7" s="155"/>
      <c r="B7" s="338" t="s">
        <v>14</v>
      </c>
      <c r="C7" s="140"/>
      <c r="D7" s="151"/>
    </row>
    <row r="8" spans="1:7" ht="51.6" customHeight="1">
      <c r="A8" s="155"/>
      <c r="B8" s="338" t="s">
        <v>15</v>
      </c>
      <c r="C8" s="140"/>
      <c r="D8" s="151"/>
      <c r="E8" s="355"/>
      <c r="F8" s="1"/>
    </row>
    <row r="9" spans="1:7" ht="36.450000000000003" customHeight="1">
      <c r="A9" s="155"/>
      <c r="B9" s="42" t="s">
        <v>16</v>
      </c>
      <c r="C9" s="140"/>
    </row>
    <row r="10" spans="1:7" ht="44.7" customHeight="1">
      <c r="A10" s="155"/>
      <c r="B10" s="42" t="s">
        <v>17</v>
      </c>
      <c r="C10" s="140"/>
      <c r="D10" s="151"/>
      <c r="E10" s="355"/>
    </row>
    <row r="11" spans="1:7" ht="55.2" customHeight="1">
      <c r="A11" s="155"/>
      <c r="B11" s="42" t="s">
        <v>18</v>
      </c>
      <c r="C11" s="140"/>
      <c r="D11" s="151"/>
    </row>
    <row r="12" spans="1:7" ht="41.25" customHeight="1" thickBot="1">
      <c r="A12" s="155"/>
      <c r="B12" s="399" t="s">
        <v>19</v>
      </c>
      <c r="C12" s="399"/>
    </row>
    <row r="13" spans="1:7" ht="44.7" customHeight="1">
      <c r="A13" s="155"/>
      <c r="B13" s="44" t="s">
        <v>20</v>
      </c>
      <c r="C13" s="139"/>
      <c r="D13" s="151"/>
    </row>
    <row r="14" spans="1:7" ht="28.95" customHeight="1">
      <c r="A14" s="155"/>
      <c r="B14" s="42" t="s">
        <v>21</v>
      </c>
      <c r="C14" s="140"/>
    </row>
    <row r="15" spans="1:7" ht="28.95" customHeight="1">
      <c r="A15" s="155"/>
      <c r="B15" s="42" t="s">
        <v>22</v>
      </c>
      <c r="C15" s="140"/>
      <c r="E15" s="355"/>
    </row>
    <row r="16" spans="1:7" ht="28.95" customHeight="1">
      <c r="A16" s="155"/>
      <c r="B16" s="42" t="s">
        <v>23</v>
      </c>
      <c r="C16" s="140"/>
    </row>
    <row r="17" spans="1:5" ht="63" customHeight="1">
      <c r="A17" s="155"/>
      <c r="B17" s="42" t="s">
        <v>24</v>
      </c>
      <c r="C17" s="140"/>
    </row>
    <row r="18" spans="1:5" ht="46.5" customHeight="1">
      <c r="A18" s="155"/>
      <c r="B18" s="298" t="s">
        <v>25</v>
      </c>
      <c r="C18" s="298"/>
    </row>
    <row r="19" spans="1:5" ht="59.7" customHeight="1" thickBot="1">
      <c r="A19" s="155"/>
      <c r="B19" s="400" t="s">
        <v>26</v>
      </c>
      <c r="C19" s="400"/>
    </row>
    <row r="20" spans="1:5" ht="144.6" customHeight="1">
      <c r="A20" s="155"/>
      <c r="B20" s="44" t="s">
        <v>27</v>
      </c>
      <c r="C20" s="141"/>
      <c r="D20" s="151"/>
      <c r="E20" s="355"/>
    </row>
    <row r="21" spans="1:5" ht="180" customHeight="1">
      <c r="A21" s="155"/>
      <c r="B21" s="43" t="s">
        <v>28</v>
      </c>
      <c r="C21" s="141"/>
      <c r="D21" s="151"/>
      <c r="E21" s="355"/>
    </row>
  </sheetData>
  <sheetProtection formatRows="0" selectLockedCells="1"/>
  <mergeCells count="4">
    <mergeCell ref="B12:C12"/>
    <mergeCell ref="B19:C19"/>
    <mergeCell ref="B1:C1"/>
    <mergeCell ref="B2:C2"/>
  </mergeCells>
  <pageMargins left="0.7" right="0.7" top="0.75" bottom="0.75" header="0.3" footer="0.3"/>
  <pageSetup paperSize="5" scale="89"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80" r:id="rId4" name="Check Box 4">
              <controlPr defaultSize="0" autoFill="0" autoLine="0" autoPict="0">
                <anchor moveWithCells="1">
                  <from>
                    <xdr:col>2</xdr:col>
                    <xdr:colOff>525780</xdr:colOff>
                    <xdr:row>6</xdr:row>
                    <xdr:rowOff>1089660</xdr:rowOff>
                  </from>
                  <to>
                    <xdr:col>2</xdr:col>
                    <xdr:colOff>800100</xdr:colOff>
                    <xdr:row>6</xdr:row>
                    <xdr:rowOff>1318260</xdr:rowOff>
                  </to>
                </anchor>
              </controlPr>
            </control>
          </mc:Choice>
        </mc:AlternateContent>
        <mc:AlternateContent xmlns:mc="http://schemas.openxmlformats.org/markup-compatibility/2006">
          <mc:Choice Requires="x14">
            <control shapeId="101393" r:id="rId5" name="Check Box 17">
              <controlPr defaultSize="0" autoFill="0" autoLine="0" autoPict="0">
                <anchor moveWithCells="1">
                  <from>
                    <xdr:col>2</xdr:col>
                    <xdr:colOff>525780</xdr:colOff>
                    <xdr:row>12</xdr:row>
                    <xdr:rowOff>152400</xdr:rowOff>
                  </from>
                  <to>
                    <xdr:col>2</xdr:col>
                    <xdr:colOff>716280</xdr:colOff>
                    <xdr:row>12</xdr:row>
                    <xdr:rowOff>358140</xdr:rowOff>
                  </to>
                </anchor>
              </controlPr>
            </control>
          </mc:Choice>
        </mc:AlternateContent>
        <mc:AlternateContent xmlns:mc="http://schemas.openxmlformats.org/markup-compatibility/2006">
          <mc:Choice Requires="x14">
            <control shapeId="101404" r:id="rId6" name="Check Box 28">
              <controlPr defaultSize="0" autoFill="0" autoLine="0" autoPict="0">
                <anchor moveWithCells="1">
                  <from>
                    <xdr:col>2</xdr:col>
                    <xdr:colOff>525780</xdr:colOff>
                    <xdr:row>13</xdr:row>
                    <xdr:rowOff>68580</xdr:rowOff>
                  </from>
                  <to>
                    <xdr:col>2</xdr:col>
                    <xdr:colOff>739140</xdr:colOff>
                    <xdr:row>13</xdr:row>
                    <xdr:rowOff>289560</xdr:rowOff>
                  </to>
                </anchor>
              </controlPr>
            </control>
          </mc:Choice>
        </mc:AlternateContent>
        <mc:AlternateContent xmlns:mc="http://schemas.openxmlformats.org/markup-compatibility/2006">
          <mc:Choice Requires="x14">
            <control shapeId="101410" r:id="rId7" name="Check Box 34">
              <controlPr defaultSize="0" autoFill="0" autoLine="0" autoPict="0">
                <anchor moveWithCells="1">
                  <from>
                    <xdr:col>2</xdr:col>
                    <xdr:colOff>525780</xdr:colOff>
                    <xdr:row>16</xdr:row>
                    <xdr:rowOff>236220</xdr:rowOff>
                  </from>
                  <to>
                    <xdr:col>2</xdr:col>
                    <xdr:colOff>754380</xdr:colOff>
                    <xdr:row>16</xdr:row>
                    <xdr:rowOff>495300</xdr:rowOff>
                  </to>
                </anchor>
              </controlPr>
            </control>
          </mc:Choice>
        </mc:AlternateContent>
        <mc:AlternateContent xmlns:mc="http://schemas.openxmlformats.org/markup-compatibility/2006">
          <mc:Choice Requires="x14">
            <control shapeId="101421" r:id="rId8" name="Check Box 45">
              <controlPr defaultSize="0" autoFill="0" autoLine="0" autoPict="0">
                <anchor moveWithCells="1">
                  <from>
                    <xdr:col>2</xdr:col>
                    <xdr:colOff>525780</xdr:colOff>
                    <xdr:row>8</xdr:row>
                    <xdr:rowOff>76200</xdr:rowOff>
                  </from>
                  <to>
                    <xdr:col>2</xdr:col>
                    <xdr:colOff>769620</xdr:colOff>
                    <xdr:row>8</xdr:row>
                    <xdr:rowOff>365760</xdr:rowOff>
                  </to>
                </anchor>
              </controlPr>
            </control>
          </mc:Choice>
        </mc:AlternateContent>
        <mc:AlternateContent xmlns:mc="http://schemas.openxmlformats.org/markup-compatibility/2006">
          <mc:Choice Requires="x14">
            <control shapeId="101424" r:id="rId9" name="Check Box 48">
              <controlPr defaultSize="0" autoFill="0" autoLine="0" autoPict="0">
                <anchor moveWithCells="1">
                  <from>
                    <xdr:col>2</xdr:col>
                    <xdr:colOff>525780</xdr:colOff>
                    <xdr:row>10</xdr:row>
                    <xdr:rowOff>289560</xdr:rowOff>
                  </from>
                  <to>
                    <xdr:col>2</xdr:col>
                    <xdr:colOff>739140</xdr:colOff>
                    <xdr:row>10</xdr:row>
                    <xdr:rowOff>487680</xdr:rowOff>
                  </to>
                </anchor>
              </controlPr>
            </control>
          </mc:Choice>
        </mc:AlternateContent>
        <mc:AlternateContent xmlns:mc="http://schemas.openxmlformats.org/markup-compatibility/2006">
          <mc:Choice Requires="x14">
            <control shapeId="101425" r:id="rId10" name="Check Box 49">
              <controlPr defaultSize="0" autoFill="0" autoLine="0" autoPict="0">
                <anchor moveWithCells="1">
                  <from>
                    <xdr:col>2</xdr:col>
                    <xdr:colOff>548640</xdr:colOff>
                    <xdr:row>19</xdr:row>
                    <xdr:rowOff>312420</xdr:rowOff>
                  </from>
                  <to>
                    <xdr:col>2</xdr:col>
                    <xdr:colOff>716280</xdr:colOff>
                    <xdr:row>19</xdr:row>
                    <xdr:rowOff>632460</xdr:rowOff>
                  </to>
                </anchor>
              </controlPr>
            </control>
          </mc:Choice>
        </mc:AlternateContent>
        <mc:AlternateContent xmlns:mc="http://schemas.openxmlformats.org/markup-compatibility/2006">
          <mc:Choice Requires="x14">
            <control shapeId="101429" r:id="rId11" name="Check Box 53">
              <controlPr defaultSize="0" autoFill="0" autoLine="0" autoPict="0">
                <anchor moveWithCells="1">
                  <from>
                    <xdr:col>2</xdr:col>
                    <xdr:colOff>533400</xdr:colOff>
                    <xdr:row>20</xdr:row>
                    <xdr:rowOff>1165860</xdr:rowOff>
                  </from>
                  <to>
                    <xdr:col>2</xdr:col>
                    <xdr:colOff>754380</xdr:colOff>
                    <xdr:row>20</xdr:row>
                    <xdr:rowOff>1394460</xdr:rowOff>
                  </to>
                </anchor>
              </controlPr>
            </control>
          </mc:Choice>
        </mc:AlternateContent>
        <mc:AlternateContent xmlns:mc="http://schemas.openxmlformats.org/markup-compatibility/2006">
          <mc:Choice Requires="x14">
            <control shapeId="101437" r:id="rId12" name="Check Box 61">
              <controlPr defaultSize="0" autoFill="0" autoLine="0" autoPict="0">
                <anchor moveWithCells="1">
                  <from>
                    <xdr:col>2</xdr:col>
                    <xdr:colOff>525780</xdr:colOff>
                    <xdr:row>15</xdr:row>
                    <xdr:rowOff>68580</xdr:rowOff>
                  </from>
                  <to>
                    <xdr:col>2</xdr:col>
                    <xdr:colOff>731520</xdr:colOff>
                    <xdr:row>15</xdr:row>
                    <xdr:rowOff>289560</xdr:rowOff>
                  </to>
                </anchor>
              </controlPr>
            </control>
          </mc:Choice>
        </mc:AlternateContent>
        <mc:AlternateContent xmlns:mc="http://schemas.openxmlformats.org/markup-compatibility/2006">
          <mc:Choice Requires="x14">
            <control shapeId="101438" r:id="rId13" name="Check Box 62">
              <controlPr defaultSize="0" autoFill="0" autoLine="0" autoPict="0">
                <anchor moveWithCells="1">
                  <from>
                    <xdr:col>2</xdr:col>
                    <xdr:colOff>525780</xdr:colOff>
                    <xdr:row>3</xdr:row>
                    <xdr:rowOff>693420</xdr:rowOff>
                  </from>
                  <to>
                    <xdr:col>2</xdr:col>
                    <xdr:colOff>739140</xdr:colOff>
                    <xdr:row>3</xdr:row>
                    <xdr:rowOff>891540</xdr:rowOff>
                  </to>
                </anchor>
              </controlPr>
            </control>
          </mc:Choice>
        </mc:AlternateContent>
        <mc:AlternateContent xmlns:mc="http://schemas.openxmlformats.org/markup-compatibility/2006">
          <mc:Choice Requires="x14">
            <control shapeId="101439" r:id="rId14" name="Check Box 63">
              <controlPr defaultSize="0" autoFill="0" autoLine="0" autoPict="0">
                <anchor moveWithCells="1">
                  <from>
                    <xdr:col>2</xdr:col>
                    <xdr:colOff>510540</xdr:colOff>
                    <xdr:row>9</xdr:row>
                    <xdr:rowOff>129540</xdr:rowOff>
                  </from>
                  <to>
                    <xdr:col>2</xdr:col>
                    <xdr:colOff>731520</xdr:colOff>
                    <xdr:row>9</xdr:row>
                    <xdr:rowOff>426720</xdr:rowOff>
                  </to>
                </anchor>
              </controlPr>
            </control>
          </mc:Choice>
        </mc:AlternateContent>
        <mc:AlternateContent xmlns:mc="http://schemas.openxmlformats.org/markup-compatibility/2006">
          <mc:Choice Requires="x14">
            <control shapeId="101442" r:id="rId15" name="Check Box 66">
              <controlPr defaultSize="0" autoFill="0" autoLine="0" autoPict="0">
                <anchor moveWithCells="1">
                  <from>
                    <xdr:col>2</xdr:col>
                    <xdr:colOff>525780</xdr:colOff>
                    <xdr:row>7</xdr:row>
                    <xdr:rowOff>76200</xdr:rowOff>
                  </from>
                  <to>
                    <xdr:col>2</xdr:col>
                    <xdr:colOff>769620</xdr:colOff>
                    <xdr:row>7</xdr:row>
                    <xdr:rowOff>365760</xdr:rowOff>
                  </to>
                </anchor>
              </controlPr>
            </control>
          </mc:Choice>
        </mc:AlternateContent>
        <mc:AlternateContent xmlns:mc="http://schemas.openxmlformats.org/markup-compatibility/2006">
          <mc:Choice Requires="x14">
            <control shapeId="101443" r:id="rId16" name="Check Box 67">
              <controlPr defaultSize="0" autoFill="0" autoLine="0" autoPict="0">
                <anchor moveWithCells="1">
                  <from>
                    <xdr:col>2</xdr:col>
                    <xdr:colOff>525780</xdr:colOff>
                    <xdr:row>4</xdr:row>
                    <xdr:rowOff>693420</xdr:rowOff>
                  </from>
                  <to>
                    <xdr:col>2</xdr:col>
                    <xdr:colOff>739140</xdr:colOff>
                    <xdr:row>4</xdr:row>
                    <xdr:rowOff>891540</xdr:rowOff>
                  </to>
                </anchor>
              </controlPr>
            </control>
          </mc:Choice>
        </mc:AlternateContent>
        <mc:AlternateContent xmlns:mc="http://schemas.openxmlformats.org/markup-compatibility/2006">
          <mc:Choice Requires="x14">
            <control shapeId="101445" r:id="rId17" name="Check Box 69">
              <controlPr defaultSize="0" autoFill="0" autoLine="0" autoPict="0">
                <anchor moveWithCells="1">
                  <from>
                    <xdr:col>2</xdr:col>
                    <xdr:colOff>525780</xdr:colOff>
                    <xdr:row>5</xdr:row>
                    <xdr:rowOff>693420</xdr:rowOff>
                  </from>
                  <to>
                    <xdr:col>2</xdr:col>
                    <xdr:colOff>754380</xdr:colOff>
                    <xdr:row>5</xdr:row>
                    <xdr:rowOff>899160</xdr:rowOff>
                  </to>
                </anchor>
              </controlPr>
            </control>
          </mc:Choice>
        </mc:AlternateContent>
        <mc:AlternateContent xmlns:mc="http://schemas.openxmlformats.org/markup-compatibility/2006">
          <mc:Choice Requires="x14">
            <control shapeId="101446" r:id="rId18" name="Check Box 70">
              <controlPr defaultSize="0" autoFill="0" autoLine="0" autoPict="0">
                <anchor moveWithCells="1">
                  <from>
                    <xdr:col>2</xdr:col>
                    <xdr:colOff>525780</xdr:colOff>
                    <xdr:row>14</xdr:row>
                    <xdr:rowOff>68580</xdr:rowOff>
                  </from>
                  <to>
                    <xdr:col>2</xdr:col>
                    <xdr:colOff>739140</xdr:colOff>
                    <xdr:row>14</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rgb="FFC00000"/>
    <pageSetUpPr fitToPage="1"/>
  </sheetPr>
  <dimension ref="A1:Y82"/>
  <sheetViews>
    <sheetView showGridLines="0" showWhiteSpace="0" zoomScale="80" zoomScaleNormal="80" zoomScalePageLayoutView="53" workbookViewId="0">
      <selection activeCell="C5" sqref="C5:F5"/>
    </sheetView>
  </sheetViews>
  <sheetFormatPr baseColWidth="10" defaultColWidth="11.44140625" defaultRowHeight="14.4" outlineLevelCol="1"/>
  <cols>
    <col min="1" max="1" width="1.33203125" style="19" customWidth="1"/>
    <col min="2" max="2" width="23.44140625" style="19" customWidth="1"/>
    <col min="3" max="3" width="3.44140625" style="19" customWidth="1"/>
    <col min="4" max="4" width="11.44140625" style="19" customWidth="1"/>
    <col min="5" max="5" width="3.44140625" style="19" customWidth="1"/>
    <col min="6" max="6" width="15.33203125" style="19" customWidth="1"/>
    <col min="7" max="7" width="8" style="19" customWidth="1"/>
    <col min="8" max="8" width="13.6640625" style="19" customWidth="1"/>
    <col min="9" max="9" width="4" style="19" customWidth="1"/>
    <col min="10" max="10" width="12.6640625" style="19" customWidth="1"/>
    <col min="11" max="11" width="3.5546875" style="19" customWidth="1"/>
    <col min="12" max="12" width="14.5546875" style="19" customWidth="1"/>
    <col min="13" max="13" width="1.109375" style="19" customWidth="1"/>
    <col min="14" max="14" width="1.33203125" style="19" hidden="1" customWidth="1" outlineLevel="1"/>
    <col min="15" max="15" width="1.44140625" style="19" hidden="1" customWidth="1" outlineLevel="1"/>
    <col min="16" max="16" width="75.6640625" style="19" hidden="1" customWidth="1" outlineLevel="1"/>
    <col min="17" max="17" width="15" style="19" hidden="1" customWidth="1" outlineLevel="1"/>
    <col min="18" max="18" width="39" style="19" hidden="1" customWidth="1" outlineLevel="1"/>
    <col min="19" max="19" width="1.44140625" style="19" hidden="1" customWidth="1" outlineLevel="1"/>
    <col min="20" max="20" width="1.33203125" style="19" hidden="1" customWidth="1" outlineLevel="1"/>
    <col min="21" max="21" width="11.44140625" style="19" hidden="1" customWidth="1" outlineLevel="1"/>
    <col min="22" max="22" width="11.44140625" style="19" collapsed="1"/>
    <col min="23" max="16384" width="11.44140625" style="19"/>
  </cols>
  <sheetData>
    <row r="1" spans="1:25" s="24" customFormat="1" ht="33" customHeight="1">
      <c r="A1" s="180"/>
      <c r="B1" s="396" t="s">
        <v>0</v>
      </c>
      <c r="C1" s="396"/>
      <c r="D1" s="396"/>
      <c r="E1" s="396"/>
      <c r="F1" s="396"/>
      <c r="G1" s="396"/>
      <c r="H1" s="396"/>
      <c r="I1" s="396"/>
      <c r="J1" s="396"/>
      <c r="K1" s="396"/>
      <c r="L1" s="396"/>
      <c r="M1" s="47"/>
      <c r="N1" s="168"/>
      <c r="O1" s="48"/>
      <c r="P1" s="396" t="s">
        <v>29</v>
      </c>
      <c r="Q1" s="396"/>
      <c r="R1" s="396"/>
      <c r="S1" s="7"/>
      <c r="T1" s="168"/>
      <c r="U1" s="154"/>
      <c r="V1" s="154"/>
      <c r="W1" s="154"/>
    </row>
    <row r="2" spans="1:25" customFormat="1" ht="33.75" customHeight="1" thickBot="1">
      <c r="A2" s="155"/>
      <c r="B2" s="181" t="s">
        <v>30</v>
      </c>
      <c r="C2" s="166"/>
      <c r="D2" s="166"/>
      <c r="E2" s="166"/>
      <c r="F2" s="166"/>
      <c r="G2" s="4"/>
      <c r="H2" s="400" t="s">
        <v>31</v>
      </c>
      <c r="I2" s="400"/>
      <c r="J2" s="400"/>
      <c r="K2" s="400"/>
      <c r="L2" s="400"/>
      <c r="M2" s="8"/>
      <c r="N2" s="169"/>
      <c r="O2" s="4"/>
      <c r="P2" s="181" t="s">
        <v>32</v>
      </c>
      <c r="Q2" s="182" t="s">
        <v>33</v>
      </c>
      <c r="R2" s="183" t="s">
        <v>34</v>
      </c>
      <c r="S2" s="27"/>
      <c r="T2" s="169"/>
    </row>
    <row r="3" spans="1:25" customFormat="1" ht="7.5" customHeight="1">
      <c r="A3" s="155"/>
      <c r="B3" s="6"/>
      <c r="C3" s="6"/>
      <c r="D3" s="6"/>
      <c r="E3" s="6"/>
      <c r="F3" s="6"/>
      <c r="G3" s="4"/>
      <c r="H3" s="8"/>
      <c r="I3" s="8"/>
      <c r="J3" s="8"/>
      <c r="K3" s="8"/>
      <c r="L3" s="8"/>
      <c r="M3" s="8"/>
      <c r="N3" s="169"/>
      <c r="O3" s="4"/>
      <c r="P3" s="6"/>
      <c r="Q3" s="26"/>
      <c r="R3" s="27"/>
      <c r="S3" s="27"/>
      <c r="T3" s="169"/>
    </row>
    <row r="4" spans="1:25" ht="46.2" customHeight="1">
      <c r="A4" s="179"/>
      <c r="B4" s="60" t="s">
        <v>35</v>
      </c>
      <c r="C4" s="414"/>
      <c r="D4" s="415"/>
      <c r="E4" s="415"/>
      <c r="F4" s="415"/>
      <c r="G4" s="49"/>
      <c r="H4" s="138"/>
      <c r="I4" s="133"/>
      <c r="J4" s="138"/>
      <c r="K4" s="50" t="s">
        <v>36</v>
      </c>
      <c r="L4" s="138"/>
      <c r="M4" s="46"/>
      <c r="N4" s="170"/>
      <c r="O4" s="51"/>
      <c r="P4" s="420" t="s">
        <v>37</v>
      </c>
      <c r="Q4" s="427"/>
      <c r="R4" s="412"/>
      <c r="S4" s="33"/>
      <c r="T4" s="170"/>
      <c r="U4" s="3"/>
    </row>
    <row r="5" spans="1:25" ht="47.7" customHeight="1">
      <c r="A5" s="179"/>
      <c r="B5" s="60" t="s">
        <v>38</v>
      </c>
      <c r="C5" s="416"/>
      <c r="D5" s="417"/>
      <c r="E5" s="417"/>
      <c r="F5" s="417"/>
      <c r="G5" s="52"/>
      <c r="H5" s="53" t="s">
        <v>39</v>
      </c>
      <c r="I5" s="410"/>
      <c r="J5" s="410"/>
      <c r="K5" s="410"/>
      <c r="L5" s="411"/>
      <c r="M5" s="54"/>
      <c r="N5" s="171"/>
      <c r="O5" s="51"/>
      <c r="P5" s="421"/>
      <c r="Q5" s="428"/>
      <c r="R5" s="413"/>
      <c r="S5" s="33"/>
      <c r="T5" s="171"/>
      <c r="U5" s="3"/>
    </row>
    <row r="6" spans="1:25" ht="20.25" customHeight="1">
      <c r="A6" s="179"/>
      <c r="B6" s="60" t="s">
        <v>40</v>
      </c>
      <c r="C6" s="418"/>
      <c r="D6" s="419"/>
      <c r="E6" s="419"/>
      <c r="F6" s="419"/>
      <c r="G6" s="52"/>
      <c r="H6" s="53" t="s">
        <v>41</v>
      </c>
      <c r="I6" s="410"/>
      <c r="J6" s="410"/>
      <c r="K6" s="410"/>
      <c r="L6" s="411"/>
      <c r="M6" s="54"/>
      <c r="N6" s="171"/>
      <c r="O6" s="51"/>
      <c r="P6" s="422" t="s">
        <v>42</v>
      </c>
      <c r="Q6" s="429"/>
      <c r="R6" s="447"/>
      <c r="S6" s="13"/>
      <c r="T6" s="171"/>
      <c r="U6" s="401"/>
      <c r="V6" s="401"/>
      <c r="W6" s="401"/>
      <c r="X6" s="401"/>
      <c r="Y6" s="401"/>
    </row>
    <row r="7" spans="1:25" ht="18.75" customHeight="1">
      <c r="A7" s="179"/>
      <c r="B7" s="60" t="s">
        <v>43</v>
      </c>
      <c r="C7" s="416"/>
      <c r="D7" s="417"/>
      <c r="E7" s="417"/>
      <c r="F7" s="417"/>
      <c r="G7" s="52"/>
      <c r="H7" s="53" t="s">
        <v>44</v>
      </c>
      <c r="I7" s="410"/>
      <c r="J7" s="410"/>
      <c r="K7" s="410"/>
      <c r="L7" s="411"/>
      <c r="M7" s="54"/>
      <c r="N7" s="171"/>
      <c r="O7" s="51"/>
      <c r="P7" s="423"/>
      <c r="Q7" s="430"/>
      <c r="R7" s="448"/>
      <c r="S7" s="13"/>
      <c r="T7" s="171"/>
      <c r="U7" s="401"/>
      <c r="V7" s="401"/>
      <c r="W7" s="401"/>
      <c r="X7" s="401"/>
      <c r="Y7" s="401"/>
    </row>
    <row r="8" spans="1:25" ht="22.5" customHeight="1">
      <c r="A8" s="179"/>
      <c r="B8" s="60" t="s">
        <v>45</v>
      </c>
      <c r="C8" s="425"/>
      <c r="D8" s="425"/>
      <c r="E8" s="425"/>
      <c r="F8" s="426"/>
      <c r="G8" s="52"/>
      <c r="H8" s="205"/>
      <c r="I8" s="206"/>
      <c r="J8" s="206"/>
      <c r="K8" s="206"/>
      <c r="L8" s="207"/>
      <c r="M8" s="55"/>
      <c r="N8" s="172"/>
      <c r="O8" s="51"/>
      <c r="P8" s="424"/>
      <c r="Q8" s="431"/>
      <c r="R8" s="449"/>
      <c r="S8" s="13"/>
      <c r="T8" s="172"/>
      <c r="U8" s="401"/>
      <c r="V8" s="401"/>
      <c r="W8" s="401"/>
      <c r="X8" s="401"/>
      <c r="Y8" s="401"/>
    </row>
    <row r="9" spans="1:25" ht="33" customHeight="1">
      <c r="A9" s="179"/>
      <c r="B9" s="60" t="s">
        <v>46</v>
      </c>
      <c r="C9" s="408"/>
      <c r="D9" s="408"/>
      <c r="E9" s="408"/>
      <c r="F9" s="409"/>
      <c r="G9" s="204"/>
      <c r="H9" s="443"/>
      <c r="I9" s="443"/>
      <c r="J9" s="443"/>
      <c r="K9" s="443"/>
      <c r="L9" s="443"/>
      <c r="M9" s="54"/>
      <c r="N9" s="171"/>
      <c r="O9" s="51"/>
      <c r="P9" s="217" t="s">
        <v>47</v>
      </c>
      <c r="Q9" s="127"/>
      <c r="R9" s="90" t="s">
        <v>48</v>
      </c>
      <c r="S9" s="13"/>
      <c r="T9" s="171"/>
    </row>
    <row r="10" spans="1:25" ht="27" customHeight="1">
      <c r="A10" s="179"/>
      <c r="B10" s="60" t="s">
        <v>49</v>
      </c>
      <c r="C10" s="441"/>
      <c r="D10" s="441"/>
      <c r="E10" s="441"/>
      <c r="F10" s="442"/>
      <c r="G10" s="52"/>
      <c r="H10" s="208"/>
      <c r="I10" s="209"/>
      <c r="J10" s="210"/>
      <c r="K10" s="211"/>
      <c r="L10" s="212"/>
      <c r="M10" s="56"/>
      <c r="N10" s="173"/>
      <c r="O10" s="51"/>
      <c r="P10" s="213" t="s">
        <v>50</v>
      </c>
      <c r="Q10" s="127"/>
      <c r="R10" s="90" t="s">
        <v>48</v>
      </c>
      <c r="S10" s="13"/>
      <c r="T10" s="173"/>
      <c r="U10" s="3"/>
    </row>
    <row r="11" spans="1:25" ht="25.5" customHeight="1">
      <c r="A11" s="179"/>
      <c r="B11" s="142" t="s">
        <v>51</v>
      </c>
      <c r="C11" s="444"/>
      <c r="D11" s="445"/>
      <c r="E11" s="445"/>
      <c r="F11" s="445"/>
      <c r="G11" s="52"/>
      <c r="H11" s="53"/>
      <c r="I11" s="202"/>
      <c r="J11" s="203"/>
      <c r="K11" s="203"/>
      <c r="L11" s="203"/>
      <c r="M11" s="46"/>
      <c r="N11" s="170"/>
      <c r="O11" s="51"/>
      <c r="P11" s="450" t="s">
        <v>52</v>
      </c>
      <c r="Q11" s="429"/>
      <c r="R11" s="447"/>
      <c r="S11" s="13"/>
      <c r="T11" s="170"/>
      <c r="U11" s="3"/>
    </row>
    <row r="12" spans="1:25" ht="21" customHeight="1">
      <c r="A12" s="179"/>
      <c r="B12" s="18"/>
      <c r="C12" s="18"/>
      <c r="D12" s="18"/>
      <c r="E12" s="18"/>
      <c r="F12" s="18"/>
      <c r="G12" s="52"/>
      <c r="H12" s="53"/>
      <c r="I12" s="202"/>
      <c r="J12" s="203"/>
      <c r="K12" s="203"/>
      <c r="L12" s="203"/>
      <c r="M12" s="57"/>
      <c r="N12" s="174"/>
      <c r="O12" s="51"/>
      <c r="P12" s="424"/>
      <c r="Q12" s="431"/>
      <c r="R12" s="449"/>
      <c r="S12" s="13"/>
      <c r="T12" s="174"/>
      <c r="U12" s="3"/>
    </row>
    <row r="13" spans="1:25" ht="32.4" customHeight="1" thickBot="1">
      <c r="A13" s="179"/>
      <c r="B13" s="181" t="s">
        <v>53</v>
      </c>
      <c r="C13" s="181"/>
      <c r="D13" s="181"/>
      <c r="E13" s="181"/>
      <c r="F13" s="181"/>
      <c r="G13" s="432"/>
      <c r="H13" s="432"/>
      <c r="I13" s="432"/>
      <c r="J13" s="432"/>
      <c r="K13" s="432"/>
      <c r="L13" s="159"/>
      <c r="M13" s="57"/>
      <c r="N13" s="174"/>
      <c r="O13" s="51"/>
      <c r="P13" s="213" t="s">
        <v>54</v>
      </c>
      <c r="Q13" s="127"/>
      <c r="R13" s="91"/>
      <c r="S13" s="13"/>
      <c r="T13" s="174"/>
      <c r="U13" s="3"/>
    </row>
    <row r="14" spans="1:25" ht="34.200000000000003" customHeight="1">
      <c r="A14" s="179"/>
      <c r="B14" s="15"/>
      <c r="C14" s="143"/>
      <c r="D14" s="191"/>
      <c r="E14" s="143"/>
      <c r="F14" s="192"/>
      <c r="G14" s="18"/>
      <c r="H14" s="18"/>
      <c r="I14" s="144"/>
      <c r="J14" s="145"/>
      <c r="K14" s="13"/>
      <c r="L14" s="145"/>
      <c r="M14" s="57"/>
      <c r="N14" s="174"/>
      <c r="O14" s="51"/>
      <c r="P14" s="213" t="s">
        <v>55</v>
      </c>
      <c r="Q14" s="127"/>
      <c r="R14" s="89"/>
      <c r="S14" s="13"/>
      <c r="T14" s="174"/>
      <c r="U14" s="3"/>
    </row>
    <row r="15" spans="1:25" ht="27.6" customHeight="1">
      <c r="A15" s="179"/>
      <c r="B15" s="146" t="s">
        <v>56</v>
      </c>
      <c r="C15" s="433"/>
      <c r="D15" s="433"/>
      <c r="E15" s="433"/>
      <c r="F15" s="433"/>
      <c r="G15" s="433"/>
      <c r="H15" s="433"/>
      <c r="I15" s="433"/>
      <c r="J15" s="433"/>
      <c r="K15" s="433"/>
      <c r="L15" s="433"/>
      <c r="M15" s="58"/>
      <c r="N15" s="175"/>
      <c r="O15" s="51"/>
      <c r="P15" s="256" t="s">
        <v>57</v>
      </c>
      <c r="Q15" s="127"/>
      <c r="R15" s="90"/>
      <c r="S15" s="13"/>
      <c r="T15" s="175"/>
      <c r="U15" s="3"/>
    </row>
    <row r="16" spans="1:25" ht="27.6" customHeight="1" thickBot="1">
      <c r="A16" s="179"/>
      <c r="B16" s="146" t="s">
        <v>58</v>
      </c>
      <c r="C16" s="437"/>
      <c r="D16" s="437"/>
      <c r="E16" s="437"/>
      <c r="F16" s="437"/>
      <c r="G16" s="437"/>
      <c r="H16" s="437"/>
      <c r="I16" s="437"/>
      <c r="J16" s="437"/>
      <c r="K16" s="437"/>
      <c r="L16" s="437"/>
      <c r="M16" s="58"/>
      <c r="N16" s="175"/>
      <c r="O16" s="51"/>
      <c r="P16" s="400" t="s">
        <v>32</v>
      </c>
      <c r="Q16" s="400"/>
      <c r="R16" s="165"/>
      <c r="S16" s="13"/>
      <c r="T16" s="175"/>
      <c r="U16" s="3"/>
    </row>
    <row r="17" spans="1:23" ht="30" customHeight="1">
      <c r="A17" s="179"/>
      <c r="B17" s="147" t="s">
        <v>59</v>
      </c>
      <c r="C17" s="446"/>
      <c r="D17" s="438"/>
      <c r="E17" s="438"/>
      <c r="F17" s="438"/>
      <c r="G17" s="434" t="s">
        <v>60</v>
      </c>
      <c r="H17" s="435"/>
      <c r="I17" s="438"/>
      <c r="J17" s="438"/>
      <c r="K17" s="438"/>
      <c r="L17" s="439"/>
      <c r="M17" s="57"/>
      <c r="N17" s="174"/>
      <c r="O17" s="51"/>
      <c r="P17" s="164" t="s">
        <v>61</v>
      </c>
      <c r="Q17" s="128"/>
      <c r="R17" s="136"/>
      <c r="S17" s="13"/>
      <c r="T17" s="174"/>
      <c r="U17" s="3"/>
    </row>
    <row r="18" spans="1:23" ht="94.2" customHeight="1">
      <c r="A18" s="179"/>
      <c r="B18" s="147" t="s">
        <v>62</v>
      </c>
      <c r="C18" s="436"/>
      <c r="D18" s="436"/>
      <c r="E18" s="436"/>
      <c r="F18" s="436"/>
      <c r="G18" s="436"/>
      <c r="H18" s="436"/>
      <c r="I18" s="436"/>
      <c r="J18" s="436"/>
      <c r="K18" s="436"/>
      <c r="L18" s="436"/>
      <c r="M18" s="57"/>
      <c r="N18" s="174"/>
      <c r="O18" s="51"/>
      <c r="P18" s="440"/>
      <c r="Q18" s="440"/>
      <c r="R18" s="18"/>
      <c r="S18" s="13"/>
      <c r="T18" s="174"/>
      <c r="U18" s="3"/>
    </row>
    <row r="19" spans="1:23" ht="25.2" customHeight="1" thickBot="1">
      <c r="A19" s="179"/>
      <c r="B19" s="400" t="s">
        <v>63</v>
      </c>
      <c r="C19" s="400"/>
      <c r="D19" s="400"/>
      <c r="E19" s="400"/>
      <c r="F19" s="400"/>
      <c r="G19" s="432"/>
      <c r="H19" s="432"/>
      <c r="I19" s="432"/>
      <c r="J19" s="432"/>
      <c r="K19" s="432"/>
      <c r="L19" s="159"/>
      <c r="M19" s="57"/>
      <c r="N19" s="174"/>
      <c r="O19" s="51"/>
      <c r="P19" s="181" t="s">
        <v>64</v>
      </c>
      <c r="Q19" s="167"/>
      <c r="R19" s="167"/>
      <c r="S19" s="13"/>
      <c r="T19" s="174"/>
      <c r="U19" s="3"/>
    </row>
    <row r="20" spans="1:23" ht="14.25" customHeight="1">
      <c r="A20" s="179"/>
      <c r="B20" s="5"/>
      <c r="C20" s="5"/>
      <c r="D20" s="5"/>
      <c r="E20" s="5"/>
      <c r="F20" s="5"/>
      <c r="G20" s="4"/>
      <c r="H20" s="9"/>
      <c r="I20" s="9"/>
      <c r="J20" s="9"/>
      <c r="K20" s="9"/>
      <c r="L20" s="9"/>
      <c r="M20" s="57"/>
      <c r="N20" s="174"/>
      <c r="O20" s="51"/>
      <c r="P20" s="403"/>
      <c r="Q20" s="403"/>
      <c r="R20" s="403"/>
      <c r="S20" s="13"/>
      <c r="T20" s="174"/>
      <c r="U20" s="3"/>
    </row>
    <row r="21" spans="1:23" customFormat="1" ht="67.5" customHeight="1">
      <c r="A21" s="155"/>
      <c r="B21" s="60" t="s">
        <v>65</v>
      </c>
      <c r="C21" s="407"/>
      <c r="D21" s="407"/>
      <c r="E21" s="407"/>
      <c r="F21" s="407"/>
      <c r="G21" s="134"/>
      <c r="H21" s="134"/>
      <c r="I21" s="134"/>
      <c r="J21" s="134"/>
      <c r="K21" s="134"/>
      <c r="L21" s="134"/>
      <c r="M21" s="9"/>
      <c r="N21" s="176"/>
      <c r="O21" s="4"/>
      <c r="P21" s="403"/>
      <c r="Q21" s="403"/>
      <c r="R21" s="403"/>
      <c r="S21" s="13"/>
      <c r="T21" s="176"/>
      <c r="U21" s="3"/>
    </row>
    <row r="22" spans="1:23" customFormat="1" ht="49.95" customHeight="1">
      <c r="A22" s="155"/>
      <c r="B22" s="137" t="s">
        <v>66</v>
      </c>
      <c r="C22" s="405"/>
      <c r="D22" s="406"/>
      <c r="E22" s="406"/>
      <c r="F22" s="406"/>
      <c r="G22" s="135"/>
      <c r="H22" s="134"/>
      <c r="I22" s="134"/>
      <c r="J22" s="134"/>
      <c r="K22" s="134"/>
      <c r="L22" s="134"/>
      <c r="M22" s="9"/>
      <c r="N22" s="176"/>
      <c r="O22" s="4"/>
      <c r="P22" s="403"/>
      <c r="Q22" s="403"/>
      <c r="R22" s="403"/>
      <c r="S22" s="13"/>
      <c r="T22" s="176"/>
      <c r="U22" s="1"/>
    </row>
    <row r="23" spans="1:23" ht="41.7" customHeight="1">
      <c r="A23" s="179"/>
      <c r="B23" s="142" t="s">
        <v>67</v>
      </c>
      <c r="C23" s="404"/>
      <c r="D23" s="404"/>
      <c r="E23" s="404"/>
      <c r="F23" s="404"/>
      <c r="G23" s="404"/>
      <c r="H23" s="404"/>
      <c r="I23" s="404"/>
      <c r="J23" s="404"/>
      <c r="K23" s="404"/>
      <c r="L23" s="404"/>
      <c r="M23" s="13"/>
      <c r="N23" s="177"/>
      <c r="O23" s="18"/>
      <c r="P23" s="402"/>
      <c r="Q23" s="402"/>
      <c r="R23" s="402"/>
      <c r="S23" s="31"/>
      <c r="T23" s="177"/>
      <c r="U23" s="1"/>
    </row>
    <row r="24" spans="1:23" ht="47.4" customHeight="1" thickBot="1">
      <c r="A24" s="179"/>
      <c r="B24" s="181" t="s">
        <v>68</v>
      </c>
      <c r="C24" s="166"/>
      <c r="D24" s="166"/>
      <c r="E24" s="166"/>
      <c r="F24" s="166"/>
      <c r="G24" s="166"/>
      <c r="H24" s="166"/>
      <c r="I24" s="166"/>
      <c r="J24" s="166"/>
      <c r="K24" s="166"/>
      <c r="L24" s="166"/>
      <c r="M24" s="20"/>
      <c r="N24" s="178"/>
      <c r="O24" s="18"/>
      <c r="P24" s="402"/>
      <c r="Q24" s="402"/>
      <c r="R24" s="402"/>
      <c r="S24" s="31"/>
      <c r="T24" s="178"/>
      <c r="U24" s="3"/>
    </row>
    <row r="25" spans="1:23" ht="47.7" customHeight="1">
      <c r="A25" s="179"/>
      <c r="B25" s="403"/>
      <c r="C25" s="403"/>
      <c r="D25" s="403"/>
      <c r="E25" s="403"/>
      <c r="F25" s="403"/>
      <c r="G25" s="403"/>
      <c r="H25" s="403"/>
      <c r="I25" s="403"/>
      <c r="J25" s="403"/>
      <c r="K25" s="403"/>
      <c r="L25" s="403"/>
      <c r="M25" s="20"/>
      <c r="N25" s="178"/>
      <c r="O25" s="18"/>
      <c r="P25" s="401"/>
      <c r="Q25" s="401"/>
      <c r="R25" s="401"/>
      <c r="S25" s="15"/>
      <c r="T25" s="178"/>
      <c r="U25" s="3"/>
      <c r="V25" s="3"/>
      <c r="W25" s="21"/>
    </row>
    <row r="26" spans="1:23">
      <c r="A26" s="179"/>
      <c r="B26" s="403"/>
      <c r="C26" s="403"/>
      <c r="D26" s="403"/>
      <c r="E26" s="403"/>
      <c r="F26" s="403"/>
      <c r="G26" s="403"/>
      <c r="H26" s="403"/>
      <c r="I26" s="403"/>
      <c r="J26" s="403"/>
      <c r="K26" s="403"/>
      <c r="L26" s="403"/>
      <c r="M26" s="20"/>
      <c r="N26" s="178"/>
      <c r="O26" s="18"/>
      <c r="P26" s="401"/>
      <c r="Q26" s="401"/>
      <c r="R26" s="401"/>
      <c r="S26" s="4"/>
      <c r="T26" s="178"/>
      <c r="U26" s="1"/>
      <c r="V26" s="3"/>
      <c r="W26" s="21"/>
    </row>
    <row r="27" spans="1:23" ht="34.5" customHeight="1">
      <c r="A27" s="179"/>
      <c r="B27" s="403"/>
      <c r="C27" s="403"/>
      <c r="D27" s="403"/>
      <c r="E27" s="403"/>
      <c r="F27" s="403"/>
      <c r="G27" s="403"/>
      <c r="H27" s="403"/>
      <c r="I27" s="403"/>
      <c r="J27" s="403"/>
      <c r="K27" s="403"/>
      <c r="L27" s="403"/>
      <c r="M27" s="20"/>
      <c r="N27" s="178"/>
      <c r="O27" s="18"/>
      <c r="P27" s="401"/>
      <c r="Q27" s="401"/>
      <c r="R27" s="401"/>
      <c r="S27" s="4"/>
      <c r="T27" s="178"/>
      <c r="U27" s="241"/>
      <c r="V27" s="3"/>
      <c r="W27" s="21"/>
    </row>
    <row r="28" spans="1:23" ht="34.5" customHeight="1">
      <c r="A28" s="179"/>
      <c r="B28" s="403"/>
      <c r="C28" s="403"/>
      <c r="D28" s="403"/>
      <c r="E28" s="403"/>
      <c r="F28" s="403"/>
      <c r="G28" s="403"/>
      <c r="H28" s="403"/>
      <c r="I28" s="403"/>
      <c r="J28" s="403"/>
      <c r="K28" s="403"/>
      <c r="L28" s="403"/>
      <c r="M28" s="20"/>
      <c r="N28" s="178"/>
      <c r="O28" s="18"/>
      <c r="P28" s="401"/>
      <c r="Q28" s="401"/>
      <c r="R28" s="401"/>
      <c r="S28" s="4"/>
      <c r="T28" s="178"/>
      <c r="V28" s="3"/>
      <c r="W28" s="21"/>
    </row>
    <row r="29" spans="1:23" ht="34.5" customHeight="1">
      <c r="A29" s="179"/>
      <c r="B29" s="403"/>
      <c r="C29" s="403"/>
      <c r="D29" s="403"/>
      <c r="E29" s="403"/>
      <c r="F29" s="403"/>
      <c r="G29" s="403"/>
      <c r="H29" s="403"/>
      <c r="I29" s="403"/>
      <c r="J29" s="403"/>
      <c r="K29" s="403"/>
      <c r="L29" s="403"/>
      <c r="M29" s="20"/>
      <c r="N29" s="178"/>
      <c r="O29" s="18"/>
      <c r="P29" s="401"/>
      <c r="Q29" s="401"/>
      <c r="R29" s="401"/>
      <c r="S29" s="4"/>
      <c r="T29" s="178"/>
      <c r="U29" s="241"/>
      <c r="V29" s="3"/>
      <c r="W29" s="21"/>
    </row>
    <row r="30" spans="1:23" ht="34.5" customHeight="1">
      <c r="A30" s="179"/>
      <c r="B30" s="18"/>
      <c r="C30" s="18"/>
      <c r="D30" s="18"/>
      <c r="E30" s="18"/>
      <c r="F30" s="18"/>
      <c r="G30" s="18"/>
      <c r="H30" s="18"/>
      <c r="I30" s="18"/>
      <c r="J30" s="18"/>
      <c r="K30" s="18"/>
      <c r="L30" s="18"/>
      <c r="M30" s="20"/>
      <c r="N30" s="178"/>
      <c r="P30" s="401"/>
      <c r="Q30" s="401"/>
      <c r="R30" s="401"/>
      <c r="T30" s="239"/>
      <c r="V30" s="3"/>
      <c r="W30" s="21"/>
    </row>
    <row r="31" spans="1:23" ht="34.5" customHeight="1">
      <c r="A31" s="179"/>
      <c r="B31" s="18"/>
      <c r="C31" s="18"/>
      <c r="D31" s="18"/>
      <c r="E31" s="18"/>
      <c r="F31" s="18"/>
      <c r="G31" s="18"/>
      <c r="H31" s="18"/>
      <c r="I31" s="18"/>
      <c r="J31" s="18"/>
      <c r="K31" s="18"/>
      <c r="L31" s="18"/>
      <c r="M31" s="20"/>
      <c r="N31" s="178"/>
      <c r="S31" s="240"/>
      <c r="T31" s="239"/>
      <c r="V31" s="3"/>
      <c r="W31" s="21"/>
    </row>
    <row r="32" spans="1:23" ht="19.8">
      <c r="A32" s="179"/>
      <c r="M32" s="22"/>
      <c r="N32" s="178"/>
      <c r="S32" s="240"/>
      <c r="T32" s="239"/>
      <c r="U32" s="3"/>
      <c r="V32" s="2"/>
      <c r="W32" s="23"/>
    </row>
    <row r="33" spans="1:21">
      <c r="A33" s="179"/>
      <c r="M33" s="32"/>
      <c r="N33" s="178"/>
      <c r="S33" s="240"/>
      <c r="T33" s="239"/>
      <c r="U33" s="3"/>
    </row>
    <row r="34" spans="1:21">
      <c r="A34" s="179"/>
      <c r="M34" s="32"/>
      <c r="N34" s="178"/>
      <c r="T34" s="239"/>
    </row>
    <row r="82" spans="11:11">
      <c r="K82" s="19" t="b">
        <v>0</v>
      </c>
    </row>
  </sheetData>
  <sheetProtection algorithmName="SHA-512" hashValue="zovQjnFI2nMzHs0rNUnMJIENoESU5HA614IVA0RA5zgKDykx/uooe0IMoQbYX+yzpN27c6g9R47VECecYYs+DA==" saltValue="PqSsPpuHONbjCiaCR/jhWA==" spinCount="100000" sheet="1" formatRows="0" selectLockedCells="1"/>
  <mergeCells count="46">
    <mergeCell ref="C10:F10"/>
    <mergeCell ref="H9:L9"/>
    <mergeCell ref="C11:F11"/>
    <mergeCell ref="C17:F17"/>
    <mergeCell ref="U6:Y8"/>
    <mergeCell ref="R6:R8"/>
    <mergeCell ref="I6:L6"/>
    <mergeCell ref="G13:K13"/>
    <mergeCell ref="R11:R12"/>
    <mergeCell ref="Q11:Q12"/>
    <mergeCell ref="P11:P12"/>
    <mergeCell ref="G19:K19"/>
    <mergeCell ref="P16:Q16"/>
    <mergeCell ref="C15:L15"/>
    <mergeCell ref="G17:H17"/>
    <mergeCell ref="C18:L18"/>
    <mergeCell ref="C16:L16"/>
    <mergeCell ref="I17:L17"/>
    <mergeCell ref="P18:Q18"/>
    <mergeCell ref="B19:F19"/>
    <mergeCell ref="P1:R1"/>
    <mergeCell ref="C9:F9"/>
    <mergeCell ref="I7:L7"/>
    <mergeCell ref="I5:L5"/>
    <mergeCell ref="H2:L2"/>
    <mergeCell ref="B1:L1"/>
    <mergeCell ref="R4:R5"/>
    <mergeCell ref="C4:F4"/>
    <mergeCell ref="C5:F5"/>
    <mergeCell ref="C6:F6"/>
    <mergeCell ref="P4:P5"/>
    <mergeCell ref="P6:P8"/>
    <mergeCell ref="C7:F7"/>
    <mergeCell ref="C8:F8"/>
    <mergeCell ref="Q4:Q5"/>
    <mergeCell ref="Q6:Q8"/>
    <mergeCell ref="P29:R30"/>
    <mergeCell ref="P23:R24"/>
    <mergeCell ref="B25:L29"/>
    <mergeCell ref="P20:R22"/>
    <mergeCell ref="C23:L23"/>
    <mergeCell ref="P25:R25"/>
    <mergeCell ref="P26:R27"/>
    <mergeCell ref="C22:F22"/>
    <mergeCell ref="C21:F21"/>
    <mergeCell ref="P28:R28"/>
  </mergeCells>
  <dataValidations xWindow="675" yWindow="758" count="5">
    <dataValidation allowBlank="1" showInputMessage="1" showErrorMessage="1" prompt="Entrez le nom de société de l’entrepreneur dans la cellule à droite." sqref="H10" xr:uid="{6DDBD9D3-751B-48D2-8562-237457E09657}"/>
    <dataValidation type="list" allowBlank="1" showInputMessage="1" showErrorMessage="1" prompt="Choisir" sqref="Q4 Q17 Q6 Q9:Q15" xr:uid="{B5560CE5-059D-437B-ADB4-F763DE4CBABD}">
      <formula1>OuiNon</formula1>
    </dataValidation>
    <dataValidation type="list" allowBlank="1" showInputMessage="1" showErrorMessage="1" prompt="Choisir" sqref="L21" xr:uid="{672EDC31-2367-44EA-B87B-F7325762051F}">
      <formula1>AEQ</formula1>
    </dataValidation>
    <dataValidation type="list" allowBlank="1" showInputMessage="1" showErrorMessage="1" prompt="Choisir" sqref="C21:F21" xr:uid="{1195F3EA-03B8-41EE-8762-1B3AADC12EA6}">
      <formula1>Statutlégal</formula1>
    </dataValidation>
    <dataValidation type="list" allowBlank="1" showInputMessage="1" showErrorMessage="1" prompt="Chosir" sqref="L22" xr:uid="{45002E85-7B79-4159-B608-C80FFA69F812}">
      <formula1>OuiNon</formula1>
    </dataValidation>
  </dataValidations>
  <pageMargins left="0.7" right="0.7" top="0.75" bottom="0.75" header="0.3" footer="0.3"/>
  <pageSetup paperSize="5" scale="94"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rgb="FFC00000"/>
    <pageSetUpPr fitToPage="1"/>
  </sheetPr>
  <dimension ref="A1:O48"/>
  <sheetViews>
    <sheetView showGridLines="0" topLeftCell="A14" zoomScale="80" zoomScaleNormal="80" workbookViewId="0">
      <selection activeCell="B18" sqref="B18:C22"/>
    </sheetView>
  </sheetViews>
  <sheetFormatPr baseColWidth="10" defaultColWidth="10.6640625" defaultRowHeight="23.4" outlineLevelCol="1"/>
  <cols>
    <col min="1" max="1" width="1.33203125" style="19" customWidth="1"/>
    <col min="2" max="2" width="23.6640625" style="19" customWidth="1"/>
    <col min="3" max="3" width="90.44140625" style="19" customWidth="1"/>
    <col min="4" max="4" width="1.44140625" style="25" customWidth="1"/>
    <col min="5" max="5" width="1.33203125" style="25" hidden="1" customWidth="1" outlineLevel="1"/>
    <col min="6" max="6" width="1.44140625" style="19" hidden="1" customWidth="1" outlineLevel="1"/>
    <col min="7" max="7" width="90.6640625" style="19" hidden="1" customWidth="1" outlineLevel="1"/>
    <col min="8" max="8" width="26.88671875" style="19" hidden="1" customWidth="1" outlineLevel="1"/>
    <col min="9" max="9" width="0.33203125" style="19" hidden="1" customWidth="1" outlineLevel="1"/>
    <col min="10" max="10" width="52.33203125" style="19" hidden="1" customWidth="1" outlineLevel="1"/>
    <col min="11" max="11" width="1.44140625" style="19" hidden="1" customWidth="1" outlineLevel="1"/>
    <col min="12" max="12" width="1.33203125" style="19" hidden="1" customWidth="1" outlineLevel="1"/>
    <col min="13" max="13" width="11.44140625" style="19" hidden="1" customWidth="1" outlineLevel="1"/>
    <col min="14" max="14" width="11.44140625" style="19" customWidth="1" collapsed="1"/>
    <col min="15" max="15" width="11.44140625" style="19" customWidth="1"/>
    <col min="16" max="16384" width="10.6640625" style="19"/>
  </cols>
  <sheetData>
    <row r="1" spans="1:12" s="24" customFormat="1" ht="39" customHeight="1">
      <c r="A1" s="180"/>
      <c r="B1" s="396" t="s">
        <v>0</v>
      </c>
      <c r="C1" s="396"/>
      <c r="D1" s="7"/>
      <c r="E1" s="230"/>
      <c r="F1" s="10"/>
      <c r="G1" s="396" t="s">
        <v>69</v>
      </c>
      <c r="H1" s="396"/>
      <c r="I1" s="396"/>
      <c r="J1" s="396"/>
      <c r="K1" s="10"/>
      <c r="L1" s="180"/>
    </row>
    <row r="2" spans="1:12" s="24" customFormat="1" ht="28.95" customHeight="1" thickBot="1">
      <c r="A2" s="180"/>
      <c r="B2" s="463"/>
      <c r="C2" s="463"/>
      <c r="D2" s="7"/>
      <c r="E2" s="230"/>
      <c r="F2" s="10"/>
      <c r="G2" s="186"/>
      <c r="H2" s="198"/>
      <c r="I2" s="198"/>
      <c r="J2" s="198"/>
      <c r="K2" s="10"/>
      <c r="L2" s="180"/>
    </row>
    <row r="3" spans="1:12" ht="32.25" customHeight="1" thickBot="1">
      <c r="A3" s="179"/>
      <c r="B3" s="459" t="s">
        <v>70</v>
      </c>
      <c r="C3" s="459"/>
      <c r="D3" s="17"/>
      <c r="E3" s="231"/>
      <c r="F3" s="18"/>
      <c r="G3" s="199" t="s">
        <v>71</v>
      </c>
      <c r="H3" s="200" t="s">
        <v>33</v>
      </c>
      <c r="I3" s="200"/>
      <c r="J3" s="201" t="s">
        <v>72</v>
      </c>
      <c r="K3" s="27"/>
      <c r="L3" s="179"/>
    </row>
    <row r="4" spans="1:12" ht="363.6" customHeight="1">
      <c r="A4" s="179"/>
      <c r="B4" s="354" t="s">
        <v>73</v>
      </c>
      <c r="C4" s="305"/>
      <c r="D4" s="17"/>
      <c r="E4" s="231"/>
      <c r="F4" s="18"/>
      <c r="G4" s="468" t="s">
        <v>74</v>
      </c>
      <c r="H4" s="470"/>
      <c r="I4" s="26"/>
      <c r="J4" s="312"/>
      <c r="K4" s="27"/>
      <c r="L4" s="179"/>
    </row>
    <row r="5" spans="1:12" ht="53.4" customHeight="1">
      <c r="A5" s="179"/>
      <c r="B5" s="299" t="s">
        <v>75</v>
      </c>
      <c r="C5" s="307"/>
      <c r="D5" s="17"/>
      <c r="E5" s="231"/>
      <c r="F5" s="18"/>
      <c r="G5" s="469"/>
      <c r="H5" s="471"/>
      <c r="I5" s="26"/>
      <c r="J5" s="313"/>
      <c r="K5" s="27"/>
      <c r="L5" s="179"/>
    </row>
    <row r="6" spans="1:12" ht="42.6" customHeight="1">
      <c r="A6" s="179"/>
      <c r="B6" s="297" t="s">
        <v>76</v>
      </c>
      <c r="C6" s="261"/>
      <c r="D6" s="17"/>
      <c r="E6" s="231"/>
      <c r="F6" s="18"/>
      <c r="G6" s="460" t="s">
        <v>77</v>
      </c>
      <c r="H6" s="464"/>
      <c r="I6" s="28"/>
      <c r="J6" s="456"/>
      <c r="K6" s="13"/>
      <c r="L6" s="179"/>
    </row>
    <row r="7" spans="1:12" ht="43.95" customHeight="1">
      <c r="A7" s="179"/>
      <c r="B7" s="60" t="s">
        <v>78</v>
      </c>
      <c r="C7" s="315"/>
      <c r="D7" s="17"/>
      <c r="E7" s="231"/>
      <c r="F7" s="18"/>
      <c r="G7" s="461"/>
      <c r="H7" s="465"/>
      <c r="I7" s="28"/>
      <c r="J7" s="456"/>
      <c r="K7" s="13"/>
      <c r="L7" s="179"/>
    </row>
    <row r="8" spans="1:12" ht="32.4" customHeight="1">
      <c r="A8" s="179"/>
      <c r="B8" s="466" t="s">
        <v>79</v>
      </c>
      <c r="C8" s="467"/>
      <c r="D8" s="17"/>
      <c r="E8" s="231"/>
      <c r="F8" s="18"/>
      <c r="G8" s="461"/>
      <c r="H8" s="465"/>
      <c r="I8" s="28"/>
      <c r="J8" s="456"/>
      <c r="K8" s="13"/>
      <c r="L8" s="179"/>
    </row>
    <row r="9" spans="1:12" ht="23.4" customHeight="1">
      <c r="A9" s="179"/>
      <c r="B9" s="466"/>
      <c r="C9" s="467"/>
      <c r="D9" s="17"/>
      <c r="E9" s="231"/>
      <c r="F9" s="18"/>
      <c r="G9" s="462"/>
      <c r="H9" s="465"/>
      <c r="I9" s="29"/>
      <c r="J9" s="456"/>
      <c r="K9" s="13"/>
      <c r="L9" s="179"/>
    </row>
    <row r="10" spans="1:12" ht="384.6" customHeight="1">
      <c r="A10" s="179"/>
      <c r="B10" s="466"/>
      <c r="C10" s="467"/>
      <c r="D10" s="17"/>
      <c r="E10" s="231"/>
      <c r="F10" s="18"/>
      <c r="G10" s="219" t="s">
        <v>80</v>
      </c>
      <c r="H10" s="126"/>
      <c r="I10" s="30"/>
      <c r="J10" s="45"/>
      <c r="K10" s="13"/>
      <c r="L10" s="179"/>
    </row>
    <row r="11" spans="1:12" ht="129" customHeight="1">
      <c r="A11" s="179"/>
      <c r="B11" s="59" t="s">
        <v>81</v>
      </c>
      <c r="C11" s="306"/>
      <c r="D11" s="17"/>
      <c r="E11" s="231"/>
      <c r="F11" s="18"/>
      <c r="G11" s="314" t="s">
        <v>82</v>
      </c>
      <c r="H11" s="311"/>
      <c r="I11" s="28"/>
      <c r="J11" s="45" t="s">
        <v>83</v>
      </c>
      <c r="K11" s="13"/>
      <c r="L11" s="179"/>
    </row>
    <row r="12" spans="1:12" customFormat="1" ht="38.4" customHeight="1">
      <c r="A12" s="179"/>
      <c r="B12" s="259" t="s">
        <v>84</v>
      </c>
      <c r="C12" s="308"/>
      <c r="D12" s="17"/>
      <c r="E12" s="232"/>
      <c r="F12" s="4"/>
      <c r="G12" s="314" t="s">
        <v>85</v>
      </c>
      <c r="H12" s="317"/>
      <c r="I12" s="317"/>
      <c r="J12" s="318" t="s">
        <v>83</v>
      </c>
      <c r="K12" s="5"/>
      <c r="L12" s="155"/>
    </row>
    <row r="13" spans="1:12" customFormat="1" ht="57.45" customHeight="1" thickBot="1">
      <c r="A13" s="155"/>
      <c r="B13" s="400" t="s">
        <v>86</v>
      </c>
      <c r="C13" s="400"/>
      <c r="D13" s="14"/>
      <c r="E13" s="232"/>
      <c r="F13" s="4"/>
      <c r="G13" s="400" t="s">
        <v>87</v>
      </c>
      <c r="H13" s="400"/>
      <c r="I13" s="400"/>
      <c r="J13" s="400"/>
      <c r="K13" s="5"/>
      <c r="L13" s="155"/>
    </row>
    <row r="14" spans="1:12" ht="57" customHeight="1">
      <c r="A14" s="155"/>
      <c r="B14" s="297" t="s">
        <v>88</v>
      </c>
      <c r="C14" s="130"/>
      <c r="D14" s="14"/>
      <c r="E14" s="231"/>
      <c r="F14" s="18"/>
      <c r="G14" s="44" t="s">
        <v>89</v>
      </c>
      <c r="H14" s="319">
        <f>Budget!M55</f>
        <v>0</v>
      </c>
      <c r="I14" s="18"/>
      <c r="J14" s="320"/>
      <c r="K14" s="13"/>
      <c r="L14" s="179"/>
    </row>
    <row r="15" spans="1:12" ht="50.4" customHeight="1">
      <c r="A15" s="179"/>
      <c r="B15" s="266" t="s">
        <v>90</v>
      </c>
      <c r="C15" s="130"/>
      <c r="D15" s="17"/>
      <c r="E15" s="231"/>
      <c r="F15" s="18"/>
      <c r="G15" s="43" t="s">
        <v>91</v>
      </c>
      <c r="H15" s="321">
        <f>Budget!M61</f>
        <v>0</v>
      </c>
      <c r="I15" s="18"/>
      <c r="J15" s="322"/>
      <c r="K15" s="13"/>
      <c r="L15" s="179"/>
    </row>
    <row r="16" spans="1:12">
      <c r="A16" s="179"/>
      <c r="B16" s="309"/>
      <c r="C16" s="37"/>
      <c r="D16" s="17"/>
      <c r="E16" s="231"/>
      <c r="F16" s="18"/>
      <c r="G16" s="13"/>
      <c r="H16" s="323"/>
      <c r="I16" s="18"/>
      <c r="J16" s="324"/>
      <c r="K16" s="13"/>
      <c r="L16" s="179"/>
    </row>
    <row r="17" spans="1:15" ht="31.95" customHeight="1" thickBot="1">
      <c r="A17" s="179"/>
      <c r="B17" s="400" t="s">
        <v>68</v>
      </c>
      <c r="C17" s="400"/>
      <c r="D17" s="392"/>
      <c r="E17" s="393"/>
      <c r="F17" s="18"/>
      <c r="G17" s="400" t="s">
        <v>92</v>
      </c>
      <c r="H17" s="400"/>
      <c r="I17" s="159"/>
      <c r="J17" s="167"/>
      <c r="K17" s="13"/>
      <c r="L17" s="179"/>
    </row>
    <row r="18" spans="1:15">
      <c r="A18" s="179"/>
      <c r="B18" s="457"/>
      <c r="C18" s="457"/>
      <c r="D18" s="392"/>
      <c r="E18" s="393"/>
      <c r="F18" s="18"/>
      <c r="G18" s="455" t="s">
        <v>93</v>
      </c>
      <c r="H18" s="455"/>
      <c r="I18" s="455"/>
      <c r="J18" s="455"/>
      <c r="K18" s="13"/>
      <c r="L18" s="179"/>
    </row>
    <row r="19" spans="1:15" ht="28.8">
      <c r="A19" s="179"/>
      <c r="B19" s="458"/>
      <c r="C19" s="458"/>
      <c r="D19" s="392"/>
      <c r="E19" s="393"/>
      <c r="F19" s="18"/>
      <c r="G19" s="44" t="s">
        <v>94</v>
      </c>
      <c r="H19" s="325"/>
      <c r="I19" s="327"/>
      <c r="J19" s="326"/>
      <c r="K19" s="13"/>
      <c r="L19" s="179"/>
    </row>
    <row r="20" spans="1:15" ht="28.8">
      <c r="A20" s="179"/>
      <c r="B20" s="458"/>
      <c r="C20" s="458"/>
      <c r="D20" s="392"/>
      <c r="E20" s="393"/>
      <c r="F20" s="18"/>
      <c r="G20" s="44" t="s">
        <v>95</v>
      </c>
      <c r="H20" s="325"/>
      <c r="I20" s="327"/>
      <c r="J20" s="326"/>
      <c r="K20" s="13"/>
      <c r="L20" s="179"/>
    </row>
    <row r="21" spans="1:15" ht="60.45" customHeight="1">
      <c r="A21" s="179"/>
      <c r="B21" s="458"/>
      <c r="C21" s="458"/>
      <c r="D21" s="17"/>
      <c r="E21" s="231"/>
      <c r="F21" s="18"/>
      <c r="G21" s="359" t="s">
        <v>96</v>
      </c>
      <c r="H21" s="325"/>
      <c r="I21" s="327"/>
      <c r="J21" s="326"/>
      <c r="K21" s="13"/>
      <c r="L21" s="179"/>
      <c r="O21" s="304"/>
    </row>
    <row r="22" spans="1:15" ht="58.5" customHeight="1">
      <c r="A22" s="179"/>
      <c r="B22" s="458"/>
      <c r="C22" s="458"/>
      <c r="D22" s="17"/>
      <c r="E22" s="231"/>
      <c r="F22" s="18"/>
      <c r="G22" s="42" t="s">
        <v>97</v>
      </c>
      <c r="H22" s="325"/>
      <c r="I22" s="327"/>
      <c r="J22" s="326"/>
      <c r="K22" s="13"/>
      <c r="L22" s="179"/>
    </row>
    <row r="23" spans="1:15" ht="58.5" customHeight="1">
      <c r="A23" s="179"/>
      <c r="B23" s="300"/>
      <c r="C23" s="300"/>
      <c r="D23" s="17"/>
      <c r="E23" s="231"/>
      <c r="F23" s="18"/>
      <c r="G23" s="42" t="s">
        <v>98</v>
      </c>
      <c r="H23" s="325"/>
      <c r="I23" s="327"/>
      <c r="J23" s="326"/>
      <c r="K23" s="13"/>
      <c r="L23" s="179"/>
    </row>
    <row r="24" spans="1:15">
      <c r="A24" s="179"/>
      <c r="B24" s="17"/>
      <c r="C24" s="17"/>
      <c r="D24" s="17"/>
      <c r="E24" s="231"/>
      <c r="F24" s="18"/>
      <c r="G24" s="42" t="s">
        <v>99</v>
      </c>
      <c r="H24" s="325"/>
      <c r="I24" s="327"/>
      <c r="J24" s="326"/>
      <c r="K24" s="13"/>
      <c r="L24" s="179"/>
    </row>
    <row r="25" spans="1:15" ht="61.95" customHeight="1">
      <c r="A25" s="179"/>
      <c r="D25" s="17"/>
      <c r="E25" s="231"/>
      <c r="F25" s="18"/>
      <c r="G25" s="328" t="s">
        <v>100</v>
      </c>
      <c r="H25" s="329"/>
      <c r="I25" s="51"/>
      <c r="J25" s="330"/>
      <c r="K25" s="18"/>
      <c r="L25" s="179"/>
    </row>
    <row r="26" spans="1:15">
      <c r="A26" s="179"/>
      <c r="D26" s="17"/>
      <c r="E26" s="231"/>
      <c r="F26" s="18"/>
      <c r="G26" s="43" t="s">
        <v>101</v>
      </c>
      <c r="H26" s="325"/>
      <c r="I26" s="327"/>
      <c r="J26" s="326"/>
      <c r="K26" s="18"/>
      <c r="L26" s="179"/>
    </row>
    <row r="27" spans="1:15">
      <c r="A27" s="179"/>
      <c r="D27" s="17"/>
      <c r="E27" s="231"/>
      <c r="F27" s="18"/>
      <c r="G27" s="303" t="s">
        <v>102</v>
      </c>
      <c r="H27" s="325"/>
      <c r="I27" s="327"/>
      <c r="J27" s="326"/>
      <c r="K27" s="13"/>
      <c r="L27" s="179"/>
    </row>
    <row r="28" spans="1:15">
      <c r="A28" s="179"/>
      <c r="D28" s="17"/>
      <c r="E28" s="231"/>
      <c r="F28" s="18"/>
      <c r="G28" s="43" t="s">
        <v>103</v>
      </c>
      <c r="H28" s="325"/>
      <c r="I28" s="327"/>
      <c r="J28" s="326"/>
      <c r="K28" s="13"/>
      <c r="L28" s="179"/>
    </row>
    <row r="29" spans="1:15" ht="28.8">
      <c r="A29" s="179"/>
      <c r="D29" s="17"/>
      <c r="E29" s="231"/>
      <c r="F29" s="18"/>
      <c r="G29" s="43" t="s">
        <v>104</v>
      </c>
      <c r="H29" s="325"/>
      <c r="I29" s="327"/>
      <c r="J29" s="326"/>
      <c r="K29" s="16"/>
      <c r="L29" s="179"/>
    </row>
    <row r="30" spans="1:15" ht="28.8">
      <c r="A30" s="179"/>
      <c r="D30" s="17"/>
      <c r="E30" s="231"/>
      <c r="F30" s="18"/>
      <c r="G30" s="331" t="s">
        <v>105</v>
      </c>
      <c r="H30" s="325"/>
      <c r="I30" s="327"/>
      <c r="J30" s="326"/>
      <c r="K30" s="18"/>
      <c r="L30" s="179"/>
    </row>
    <row r="31" spans="1:15">
      <c r="E31" s="231"/>
      <c r="F31" s="18"/>
      <c r="G31" s="331"/>
      <c r="H31" s="324"/>
      <c r="I31" s="18"/>
      <c r="J31" s="324"/>
      <c r="K31" s="18"/>
      <c r="L31" s="179"/>
    </row>
    <row r="32" spans="1:15">
      <c r="E32" s="231"/>
      <c r="F32" s="18"/>
      <c r="G32" s="443" t="s">
        <v>106</v>
      </c>
      <c r="H32" s="443"/>
      <c r="I32" s="443"/>
      <c r="J32" s="443"/>
      <c r="K32" s="18"/>
      <c r="L32" s="179"/>
    </row>
    <row r="33" spans="1:13">
      <c r="E33" s="231"/>
      <c r="F33" s="18"/>
      <c r="G33" s="332" t="s">
        <v>107</v>
      </c>
      <c r="H33" s="333"/>
      <c r="J33" s="334"/>
      <c r="K33" s="13"/>
      <c r="L33" s="179"/>
    </row>
    <row r="34" spans="1:13">
      <c r="E34" s="231"/>
      <c r="F34" s="18"/>
      <c r="G34" s="331"/>
      <c r="H34" s="324"/>
      <c r="I34" s="18"/>
      <c r="J34" s="324"/>
      <c r="K34" s="18"/>
      <c r="L34" s="179"/>
    </row>
    <row r="35" spans="1:13" ht="24" thickBot="1">
      <c r="E35" s="231"/>
      <c r="F35" s="18"/>
      <c r="G35" s="400" t="s">
        <v>108</v>
      </c>
      <c r="H35" s="400"/>
      <c r="I35" s="400"/>
      <c r="J35" s="400"/>
      <c r="K35" s="18"/>
      <c r="L35" s="179"/>
    </row>
    <row r="36" spans="1:13" ht="42" customHeight="1">
      <c r="E36" s="231"/>
      <c r="F36" s="18"/>
      <c r="G36" s="453"/>
      <c r="H36" s="453"/>
      <c r="I36" s="453"/>
      <c r="J36" s="454"/>
      <c r="K36" s="18"/>
      <c r="L36" s="179"/>
    </row>
    <row r="37" spans="1:13">
      <c r="E37" s="231"/>
      <c r="F37" s="18"/>
      <c r="G37" s="451"/>
      <c r="H37" s="451"/>
      <c r="I37" s="451"/>
      <c r="J37" s="452"/>
      <c r="K37" s="18"/>
      <c r="L37" s="179"/>
    </row>
    <row r="38" spans="1:13">
      <c r="E38" s="231"/>
      <c r="F38" s="18"/>
      <c r="K38" s="13"/>
      <c r="L38" s="179"/>
    </row>
    <row r="39" spans="1:13">
      <c r="E39" s="231"/>
      <c r="F39" s="18"/>
      <c r="K39" s="13"/>
      <c r="L39" s="179"/>
    </row>
    <row r="40" spans="1:13">
      <c r="E40" s="231"/>
      <c r="F40" s="18"/>
      <c r="K40" s="13"/>
      <c r="L40" s="179"/>
    </row>
    <row r="41" spans="1:13">
      <c r="E41" s="231"/>
      <c r="F41" s="18"/>
      <c r="K41" s="13"/>
      <c r="L41" s="179"/>
    </row>
    <row r="42" spans="1:13">
      <c r="E42" s="231"/>
      <c r="F42" s="18"/>
      <c r="K42" s="18"/>
      <c r="L42" s="179"/>
    </row>
    <row r="43" spans="1:13">
      <c r="E43" s="231"/>
      <c r="F43" s="18"/>
      <c r="K43" s="13"/>
      <c r="L43" s="179"/>
    </row>
    <row r="44" spans="1:13">
      <c r="E44" s="231"/>
      <c r="F44" s="18"/>
      <c r="K44" s="13"/>
      <c r="L44" s="179"/>
    </row>
    <row r="45" spans="1:13">
      <c r="E45" s="231"/>
      <c r="F45" s="18"/>
      <c r="K45" s="13"/>
      <c r="L45" s="179"/>
    </row>
    <row r="46" spans="1:13">
      <c r="E46" s="231"/>
      <c r="F46" s="18"/>
      <c r="K46" s="13"/>
      <c r="L46" s="179"/>
    </row>
    <row r="47" spans="1:13" ht="128.69999999999999" customHeight="1">
      <c r="E47" s="231"/>
      <c r="F47" s="18"/>
      <c r="K47" s="18"/>
      <c r="L47" s="179"/>
    </row>
    <row r="48" spans="1:13" s="36" customFormat="1">
      <c r="A48" s="19"/>
      <c r="B48" s="19"/>
      <c r="C48" s="19"/>
      <c r="D48" s="25"/>
      <c r="E48" s="231"/>
      <c r="F48" s="18"/>
      <c r="G48" s="19"/>
      <c r="H48" s="19"/>
      <c r="I48" s="19"/>
      <c r="J48" s="19"/>
      <c r="K48" s="18"/>
      <c r="L48" s="179"/>
      <c r="M48" s="19"/>
    </row>
  </sheetData>
  <sheetProtection algorithmName="SHA-512" hashValue="9MsknDGuNud1BoG0i1z9W2SIUk9c3GNGRB3uRgiJ6w6Gu12btsrre7NlH9d5JG+uOI3YUYxVBspXMFVnOu6V4w==" saltValue="hmW3h4WDPw0GAHprAtzY/A==" spinCount="100000" sheet="1" formatRows="0" selectLockedCells="1"/>
  <mergeCells count="21">
    <mergeCell ref="J6:J9"/>
    <mergeCell ref="G13:J13"/>
    <mergeCell ref="B17:C17"/>
    <mergeCell ref="B18:C22"/>
    <mergeCell ref="B1:C1"/>
    <mergeCell ref="B3:C3"/>
    <mergeCell ref="G6:G9"/>
    <mergeCell ref="B13:C13"/>
    <mergeCell ref="B2:C2"/>
    <mergeCell ref="G1:J1"/>
    <mergeCell ref="H6:H9"/>
    <mergeCell ref="B8:B10"/>
    <mergeCell ref="C8:C10"/>
    <mergeCell ref="G4:G5"/>
    <mergeCell ref="H4:H5"/>
    <mergeCell ref="G37:J37"/>
    <mergeCell ref="G35:J35"/>
    <mergeCell ref="G36:J36"/>
    <mergeCell ref="G32:J32"/>
    <mergeCell ref="G17:H17"/>
    <mergeCell ref="G18:J18"/>
  </mergeCells>
  <dataValidations xWindow="1301" yWindow="537" count="2">
    <dataValidation type="list" allowBlank="1" showInputMessage="1" showErrorMessage="1" prompt="Choisir" sqref="H6:I11 H30 H26:H27 H33 H19:H24" xr:uid="{2EE0503B-C270-47F8-BBF4-5C7D45B916DD}">
      <formula1>OuiNon</formula1>
    </dataValidation>
    <dataValidation type="list" allowBlank="1" showInputMessage="1" showErrorMessage="1" sqref="H4:H5 H12 C7 H28:H29" xr:uid="{F638E59D-5083-4E19-900C-C21DB2712FC2}">
      <formula1>OuiNon</formula1>
    </dataValidation>
  </dataValidations>
  <pageMargins left="0.7" right="0.7" top="0.75" bottom="0.75" header="0.3" footer="0.3"/>
  <pageSetup paperSize="5" fitToHeight="0" orientation="portrait" r:id="rId1"/>
  <legacyDrawing r:id="rId2"/>
  <extLst>
    <ext xmlns:x14="http://schemas.microsoft.com/office/spreadsheetml/2009/9/main" uri="{CCE6A557-97BC-4b89-ADB6-D9C93CAAB3DF}">
      <x14:dataValidations xmlns:xm="http://schemas.microsoft.com/office/excel/2006/main" xWindow="1301" yWindow="537" count="2">
        <x14:dataValidation type="list" allowBlank="1" showInputMessage="1" showErrorMessage="1" xr:uid="{21933EFA-1235-44C9-A31A-259120910434}">
          <x14:formula1>
            <xm:f>'Menu déroulant'!$BH$3:$BH$8</xm:f>
          </x14:formula1>
          <xm:sqref>C6</xm:sqref>
        </x14:dataValidation>
        <x14:dataValidation type="list" allowBlank="1" showInputMessage="1" showErrorMessage="1" xr:uid="{E99364EF-68C1-46CE-B17F-67DFC65E1A14}">
          <x14:formula1>
            <xm:f>'Menu déroulant'!$BI$3:$BI$5</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rgb="FFC00000"/>
    <pageSetUpPr fitToPage="1"/>
  </sheetPr>
  <dimension ref="A1:O37"/>
  <sheetViews>
    <sheetView showGridLines="0" zoomScale="80" zoomScaleNormal="80" workbookViewId="0">
      <selection activeCell="C5" sqref="C5"/>
    </sheetView>
  </sheetViews>
  <sheetFormatPr baseColWidth="10" defaultColWidth="10.6640625" defaultRowHeight="23.4" outlineLevelCol="1"/>
  <cols>
    <col min="1" max="1" width="1.44140625" style="79" customWidth="1"/>
    <col min="2" max="2" width="56.33203125" style="79" customWidth="1"/>
    <col min="3" max="3" width="88.88671875" style="79" customWidth="1"/>
    <col min="4" max="4" width="1.44140625" style="81" customWidth="1"/>
    <col min="5" max="5" width="1.44140625" style="81" hidden="1" customWidth="1" outlineLevel="1"/>
    <col min="6" max="6" width="1.44140625" style="79" hidden="1" customWidth="1" outlineLevel="1"/>
    <col min="7" max="7" width="76.5546875" style="79" hidden="1" customWidth="1" outlineLevel="1"/>
    <col min="8" max="8" width="18.44140625" style="79" hidden="1" customWidth="1" outlineLevel="1"/>
    <col min="9" max="9" width="41.88671875" style="79" hidden="1" customWidth="1" outlineLevel="1"/>
    <col min="10" max="11" width="1.44140625" style="79" hidden="1" customWidth="1" outlineLevel="1"/>
    <col min="12" max="12" width="10.6640625" style="79" hidden="1" customWidth="1" outlineLevel="1"/>
    <col min="13" max="13" width="22.33203125" style="79" customWidth="1" collapsed="1"/>
    <col min="14" max="14" width="23.109375" style="79" customWidth="1"/>
    <col min="15" max="16384" width="10.6640625" style="79"/>
  </cols>
  <sheetData>
    <row r="1" spans="1:15" s="73" customFormat="1" ht="48.75" customHeight="1">
      <c r="A1" s="234"/>
      <c r="B1" s="396" t="s">
        <v>0</v>
      </c>
      <c r="C1" s="396"/>
      <c r="D1" s="72"/>
      <c r="E1" s="236"/>
      <c r="F1" s="35"/>
      <c r="G1" s="396" t="s">
        <v>109</v>
      </c>
      <c r="H1" s="396"/>
      <c r="I1" s="396"/>
      <c r="J1" s="35"/>
      <c r="K1" s="234"/>
      <c r="M1" s="473"/>
      <c r="N1" s="473"/>
    </row>
    <row r="2" spans="1:15" s="73" customFormat="1" ht="24" thickBot="1">
      <c r="A2" s="234"/>
      <c r="B2" s="463"/>
      <c r="C2" s="463"/>
      <c r="D2" s="72"/>
      <c r="E2" s="236"/>
      <c r="F2" s="35"/>
      <c r="G2" s="225"/>
      <c r="H2" s="225"/>
      <c r="I2" s="72"/>
      <c r="J2" s="35"/>
      <c r="K2" s="234"/>
      <c r="M2" s="474"/>
      <c r="N2" s="474"/>
      <c r="O2" s="79"/>
    </row>
    <row r="3" spans="1:15" s="77" customFormat="1" ht="32.25" customHeight="1" thickBot="1">
      <c r="A3" s="235"/>
      <c r="B3" s="459" t="s">
        <v>110</v>
      </c>
      <c r="C3" s="459"/>
      <c r="D3" s="74"/>
      <c r="E3" s="237"/>
      <c r="F3" s="75"/>
      <c r="G3" s="390" t="s">
        <v>111</v>
      </c>
      <c r="H3" s="233" t="s">
        <v>33</v>
      </c>
      <c r="I3" s="201" t="s">
        <v>72</v>
      </c>
      <c r="J3" s="75"/>
      <c r="K3" s="235"/>
      <c r="M3" s="474"/>
      <c r="N3" s="474"/>
      <c r="O3" s="79"/>
    </row>
    <row r="4" spans="1:15" s="77" customFormat="1" ht="66.599999999999994" customHeight="1">
      <c r="A4" s="235"/>
      <c r="B4" s="59" t="s">
        <v>112</v>
      </c>
      <c r="C4" s="34"/>
      <c r="D4" s="74"/>
      <c r="E4" s="237"/>
      <c r="F4" s="75"/>
      <c r="G4" s="356" t="s">
        <v>113</v>
      </c>
      <c r="H4" s="335"/>
      <c r="I4" s="336"/>
      <c r="J4" s="75"/>
      <c r="K4" s="235"/>
      <c r="M4" s="474"/>
      <c r="N4" s="474"/>
      <c r="O4" s="79"/>
    </row>
    <row r="5" spans="1:15" s="77" customFormat="1" ht="66.599999999999994" customHeight="1">
      <c r="A5" s="235"/>
      <c r="B5" s="59" t="s">
        <v>114</v>
      </c>
      <c r="C5" s="34"/>
      <c r="D5" s="74"/>
      <c r="E5" s="237"/>
      <c r="F5" s="75"/>
      <c r="G5" s="44" t="s">
        <v>115</v>
      </c>
      <c r="H5" s="335"/>
      <c r="I5" s="337"/>
      <c r="J5" s="75"/>
      <c r="K5" s="235"/>
      <c r="M5" s="474"/>
      <c r="N5" s="474"/>
      <c r="O5" s="79"/>
    </row>
    <row r="6" spans="1:15" s="77" customFormat="1" ht="250.2" customHeight="1">
      <c r="A6" s="235"/>
      <c r="B6" s="59" t="s">
        <v>116</v>
      </c>
      <c r="C6" s="34"/>
      <c r="D6" s="74"/>
      <c r="E6" s="237"/>
      <c r="F6" s="75"/>
      <c r="G6" s="42" t="s">
        <v>117</v>
      </c>
      <c r="H6" s="335"/>
      <c r="I6" s="337"/>
      <c r="J6" s="75"/>
      <c r="K6" s="235"/>
      <c r="M6" s="474"/>
      <c r="N6" s="474"/>
      <c r="O6" s="79"/>
    </row>
    <row r="7" spans="1:15" s="77" customFormat="1" ht="84" customHeight="1">
      <c r="A7" s="235"/>
      <c r="B7" s="297" t="s">
        <v>118</v>
      </c>
      <c r="C7" s="80"/>
      <c r="D7" s="74"/>
      <c r="E7" s="237"/>
      <c r="F7" s="75"/>
      <c r="G7" s="35" t="s">
        <v>119</v>
      </c>
      <c r="H7" s="361"/>
      <c r="I7" s="360"/>
      <c r="J7" s="75"/>
      <c r="K7" s="235"/>
      <c r="M7" s="474"/>
      <c r="N7" s="474"/>
      <c r="O7" s="79"/>
    </row>
    <row r="8" spans="1:15" ht="247.2" customHeight="1" thickBot="1">
      <c r="A8" s="170"/>
      <c r="B8" s="297" t="s">
        <v>120</v>
      </c>
      <c r="C8" s="310"/>
      <c r="D8" s="78"/>
      <c r="E8" s="238"/>
      <c r="F8" s="46"/>
      <c r="G8" s="400" t="s">
        <v>121</v>
      </c>
      <c r="H8" s="400"/>
      <c r="I8" s="400"/>
      <c r="J8" s="46"/>
      <c r="K8" s="170"/>
      <c r="M8" s="474"/>
      <c r="N8" s="474"/>
    </row>
    <row r="9" spans="1:15" ht="169.95" customHeight="1">
      <c r="A9" s="170"/>
      <c r="B9" s="297" t="s">
        <v>122</v>
      </c>
      <c r="C9" s="310"/>
      <c r="D9" s="78"/>
      <c r="E9" s="238"/>
      <c r="F9" s="46"/>
      <c r="G9" s="44" t="s">
        <v>123</v>
      </c>
      <c r="H9" s="335"/>
      <c r="I9" s="336"/>
      <c r="J9" s="46"/>
      <c r="K9" s="170"/>
    </row>
    <row r="10" spans="1:15" ht="202.2" customHeight="1">
      <c r="A10" s="170"/>
      <c r="B10" s="362" t="s">
        <v>124</v>
      </c>
      <c r="C10" s="310"/>
      <c r="D10" s="78"/>
      <c r="E10" s="238"/>
      <c r="F10" s="46"/>
      <c r="G10" s="44" t="s">
        <v>125</v>
      </c>
      <c r="H10" s="335"/>
      <c r="I10" s="336"/>
      <c r="J10" s="46"/>
      <c r="K10" s="170"/>
    </row>
    <row r="11" spans="1:15" ht="66.45" customHeight="1" thickBot="1">
      <c r="A11" s="170"/>
      <c r="B11" s="260" t="s">
        <v>68</v>
      </c>
      <c r="C11" s="260"/>
      <c r="D11" s="78"/>
      <c r="E11" s="238"/>
      <c r="F11" s="46"/>
      <c r="G11" s="44" t="s">
        <v>126</v>
      </c>
      <c r="H11" s="335"/>
      <c r="I11" s="336"/>
      <c r="J11" s="46"/>
      <c r="K11" s="170"/>
    </row>
    <row r="12" spans="1:15" ht="102.6" customHeight="1">
      <c r="A12" s="170"/>
      <c r="B12" s="477"/>
      <c r="C12" s="477"/>
      <c r="D12" s="78"/>
      <c r="E12" s="238"/>
      <c r="F12" s="46"/>
      <c r="G12" s="42" t="s">
        <v>127</v>
      </c>
      <c r="H12" s="335"/>
      <c r="I12" s="337"/>
      <c r="J12" s="46"/>
      <c r="K12" s="170"/>
    </row>
    <row r="13" spans="1:15" ht="120.6" customHeight="1">
      <c r="A13" s="170"/>
      <c r="B13" s="478"/>
      <c r="C13" s="478"/>
      <c r="D13" s="78"/>
      <c r="E13" s="238"/>
      <c r="F13" s="46"/>
      <c r="G13" s="44" t="s">
        <v>128</v>
      </c>
      <c r="H13" s="335"/>
      <c r="I13" s="337"/>
      <c r="J13" s="46"/>
      <c r="K13" s="170"/>
    </row>
    <row r="14" spans="1:15" ht="113.4" customHeight="1" thickBot="1">
      <c r="A14" s="170"/>
      <c r="B14" s="478"/>
      <c r="C14" s="478"/>
      <c r="D14" s="78"/>
      <c r="E14" s="238"/>
      <c r="F14" s="46"/>
      <c r="G14" s="260" t="s">
        <v>108</v>
      </c>
      <c r="H14" s="260"/>
      <c r="I14" s="260"/>
      <c r="J14" s="46"/>
      <c r="K14" s="170"/>
    </row>
    <row r="15" spans="1:15" ht="58.2" customHeight="1">
      <c r="A15" s="170"/>
      <c r="B15" s="478"/>
      <c r="C15" s="478"/>
      <c r="D15" s="78"/>
      <c r="E15" s="238"/>
      <c r="F15" s="46"/>
      <c r="G15" s="475"/>
      <c r="H15" s="475"/>
      <c r="I15" s="475"/>
      <c r="J15" s="46"/>
      <c r="K15" s="170"/>
    </row>
    <row r="16" spans="1:15" ht="85.5" customHeight="1">
      <c r="A16" s="170"/>
      <c r="B16" s="478"/>
      <c r="C16" s="478"/>
      <c r="D16" s="78"/>
      <c r="E16" s="238"/>
      <c r="F16" s="46"/>
      <c r="G16" s="476"/>
      <c r="H16" s="476"/>
      <c r="I16" s="476"/>
      <c r="J16" s="46"/>
      <c r="K16" s="170"/>
    </row>
    <row r="17" spans="1:11" ht="37.200000000000003" customHeight="1">
      <c r="A17" s="170"/>
      <c r="B17" s="46"/>
      <c r="C17" s="46"/>
      <c r="D17" s="78"/>
      <c r="E17" s="238"/>
      <c r="F17" s="46"/>
      <c r="G17" s="476"/>
      <c r="H17" s="476"/>
      <c r="I17" s="476"/>
      <c r="J17" s="46"/>
      <c r="K17" s="170"/>
    </row>
    <row r="18" spans="1:11" ht="55.2" customHeight="1">
      <c r="A18" s="170"/>
      <c r="B18" s="46"/>
      <c r="C18" s="46"/>
      <c r="D18" s="78"/>
      <c r="E18" s="238"/>
      <c r="F18" s="46"/>
      <c r="G18" s="476"/>
      <c r="H18" s="476"/>
      <c r="I18" s="476"/>
      <c r="J18" s="46"/>
      <c r="K18" s="170"/>
    </row>
    <row r="19" spans="1:11" ht="73.2" customHeight="1">
      <c r="A19" s="170"/>
      <c r="D19" s="78"/>
      <c r="E19" s="238"/>
      <c r="F19" s="46"/>
      <c r="G19" s="476"/>
      <c r="H19" s="476"/>
      <c r="I19" s="476"/>
      <c r="J19" s="46"/>
      <c r="K19" s="170"/>
    </row>
    <row r="20" spans="1:11" ht="51.45" customHeight="1">
      <c r="A20" s="170"/>
      <c r="D20" s="78"/>
      <c r="E20" s="238"/>
      <c r="F20" s="46"/>
      <c r="G20" s="476"/>
      <c r="H20" s="476"/>
      <c r="I20" s="476"/>
      <c r="J20" s="46"/>
      <c r="K20" s="170"/>
    </row>
    <row r="21" spans="1:11" ht="48.45" customHeight="1">
      <c r="A21" s="170"/>
      <c r="D21" s="78"/>
      <c r="E21" s="238"/>
      <c r="F21" s="46"/>
      <c r="G21" s="476"/>
      <c r="H21" s="476"/>
      <c r="I21" s="476"/>
      <c r="J21" s="46"/>
      <c r="K21" s="170"/>
    </row>
    <row r="22" spans="1:11" ht="49.5" customHeight="1">
      <c r="A22" s="170"/>
      <c r="D22" s="78"/>
      <c r="E22" s="238"/>
      <c r="F22" s="46"/>
      <c r="G22" s="476"/>
      <c r="H22" s="476"/>
      <c r="I22" s="476"/>
      <c r="J22" s="46"/>
      <c r="K22" s="170"/>
    </row>
    <row r="23" spans="1:11" ht="24.75" customHeight="1">
      <c r="A23" s="170"/>
      <c r="D23" s="78"/>
      <c r="E23" s="238"/>
      <c r="F23" s="46"/>
      <c r="G23" s="476"/>
      <c r="H23" s="476"/>
      <c r="I23" s="476"/>
      <c r="J23" s="46"/>
      <c r="K23" s="170"/>
    </row>
    <row r="24" spans="1:11" ht="28.5" customHeight="1">
      <c r="E24" s="238"/>
      <c r="F24" s="46"/>
      <c r="G24" s="35"/>
      <c r="H24" s="46"/>
      <c r="I24" s="46"/>
      <c r="J24" s="46"/>
      <c r="K24" s="170"/>
    </row>
    <row r="25" spans="1:11" ht="27" customHeight="1">
      <c r="E25" s="238"/>
      <c r="F25" s="46"/>
      <c r="G25" s="472"/>
      <c r="H25" s="472"/>
      <c r="I25" s="46"/>
      <c r="J25" s="46"/>
      <c r="K25" s="170"/>
    </row>
    <row r="26" spans="1:11" ht="34.5" customHeight="1">
      <c r="E26" s="238"/>
      <c r="F26" s="46"/>
      <c r="J26" s="46"/>
      <c r="K26" s="170"/>
    </row>
    <row r="27" spans="1:11" ht="35.25" customHeight="1">
      <c r="D27" s="262"/>
      <c r="E27" s="238"/>
      <c r="F27" s="46"/>
      <c r="J27" s="46"/>
      <c r="K27" s="170"/>
    </row>
    <row r="28" spans="1:11" ht="16.5" customHeight="1">
      <c r="D28" s="262"/>
      <c r="E28" s="238"/>
      <c r="F28" s="46"/>
      <c r="J28" s="46"/>
      <c r="K28" s="170"/>
    </row>
    <row r="29" spans="1:11">
      <c r="D29" s="262"/>
      <c r="E29" s="238"/>
      <c r="F29" s="46"/>
      <c r="J29" s="46"/>
      <c r="K29" s="170"/>
    </row>
    <row r="30" spans="1:11">
      <c r="D30" s="262"/>
      <c r="E30" s="238"/>
      <c r="F30" s="46"/>
      <c r="J30" s="46"/>
      <c r="K30" s="170"/>
    </row>
    <row r="31" spans="1:11">
      <c r="D31" s="262"/>
      <c r="E31" s="238"/>
      <c r="F31" s="46"/>
      <c r="J31" s="46"/>
      <c r="K31" s="170"/>
    </row>
    <row r="32" spans="1:11">
      <c r="E32" s="238"/>
      <c r="F32" s="46"/>
      <c r="J32" s="46"/>
      <c r="K32" s="170"/>
    </row>
    <row r="33" spans="5:11">
      <c r="E33" s="238"/>
      <c r="F33" s="46"/>
      <c r="J33" s="46"/>
      <c r="K33" s="170"/>
    </row>
    <row r="34" spans="5:11">
      <c r="E34" s="238"/>
      <c r="F34" s="46"/>
      <c r="J34" s="46"/>
      <c r="K34" s="170"/>
    </row>
    <row r="37" spans="5:11">
      <c r="E37" s="262"/>
    </row>
  </sheetData>
  <sheetProtection algorithmName="SHA-512" hashValue="Wv1jUmEFzzadhWFaQ5YA5JE6nrqrcYbJ8tZYytlGPTIacgR4WCxiscSoCchQwOaVD4vTsfsSKDD2GOS0XZDAvw==" saltValue="DUsOmB8LqQ2STvad6AIjIg==" spinCount="100000" sheet="1" formatRows="0" selectLockedCells="1"/>
  <mergeCells count="9">
    <mergeCell ref="B3:C3"/>
    <mergeCell ref="G1:I1"/>
    <mergeCell ref="G25:H25"/>
    <mergeCell ref="M1:N8"/>
    <mergeCell ref="G15:I23"/>
    <mergeCell ref="G8:I8"/>
    <mergeCell ref="B2:C2"/>
    <mergeCell ref="B1:C1"/>
    <mergeCell ref="B12:C16"/>
  </mergeCells>
  <dataValidations xWindow="1259" yWindow="836" count="1">
    <dataValidation type="list" allowBlank="1" showInputMessage="1" showErrorMessage="1" sqref="C4 C5" xr:uid="{798BF961-D2A4-4916-BA97-3959F356BAF1}">
      <formula1>OuiNon</formula1>
    </dataValidation>
  </dataValidations>
  <pageMargins left="0.7" right="0.7" top="0.75" bottom="0.75" header="0.3" footer="0.3"/>
  <pageSetup paperSize="5" fitToHeight="0" orientation="portrait" r:id="rId1"/>
  <extLst>
    <ext xmlns:x14="http://schemas.microsoft.com/office/spreadsheetml/2009/9/main" uri="{CCE6A557-97BC-4b89-ADB6-D9C93CAAB3DF}">
      <x14:dataValidations xmlns:xm="http://schemas.microsoft.com/office/excel/2006/main" xWindow="1259" yWindow="836" count="2">
        <x14:dataValidation type="list" allowBlank="1" showInputMessage="1" showErrorMessage="1" prompt="Choisir" xr:uid="{10F5D17E-879E-4923-A2C7-A699298951DC}">
          <x14:formula1>
            <xm:f>'Menu déroulant'!$I$2:$I$6</xm:f>
          </x14:formula1>
          <xm:sqref>H4:H7 H9:H13</xm:sqref>
        </x14:dataValidation>
        <x14:dataValidation type="list" allowBlank="1" showInputMessage="1" showErrorMessage="1" xr:uid="{4DDEEFF6-B2BB-498F-9CC4-79AFFC6AC53F}">
          <x14:formula1>
            <xm:f>'Menu déroulant'!$BJ$3:$BJ$4</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30F20-9F1D-4573-92C9-47E6C7EAF90E}">
  <sheetPr>
    <tabColor rgb="FFC00000"/>
    <pageSetUpPr fitToPage="1"/>
  </sheetPr>
  <dimension ref="A1:S71"/>
  <sheetViews>
    <sheetView showGridLines="0" topLeftCell="A4" zoomScale="70" zoomScaleNormal="70" workbookViewId="0">
      <selection activeCell="B24" sqref="B24"/>
    </sheetView>
  </sheetViews>
  <sheetFormatPr baseColWidth="10" defaultColWidth="11.44140625" defaultRowHeight="23.4" outlineLevelCol="1"/>
  <cols>
    <col min="1" max="1" width="1.33203125" customWidth="1"/>
    <col min="2" max="2" width="44.5546875" customWidth="1"/>
    <col min="3" max="3" width="25.6640625" customWidth="1"/>
    <col min="4" max="6" width="21.44140625" customWidth="1"/>
    <col min="7" max="7" width="18.6640625" customWidth="1"/>
    <col min="8" max="8" width="1.44140625" style="11" customWidth="1"/>
    <col min="9" max="9" width="1.33203125" hidden="1" customWidth="1" outlineLevel="1"/>
    <col min="10" max="10" width="1.44140625" style="41" hidden="1" customWidth="1" outlineLevel="1"/>
    <col min="11" max="11" width="57.33203125" hidden="1" customWidth="1" outlineLevel="1"/>
    <col min="12" max="12" width="20" hidden="1" customWidth="1" outlineLevel="1"/>
    <col min="13" max="13" width="22.6640625" hidden="1" customWidth="1" outlineLevel="1"/>
    <col min="14" max="15" width="26.33203125" hidden="1" customWidth="1" outlineLevel="1"/>
    <col min="16" max="16" width="1.5546875" hidden="1" customWidth="1" outlineLevel="1"/>
    <col min="17" max="17" width="1.33203125" hidden="1" customWidth="1" outlineLevel="1"/>
    <col min="18" max="18" width="11.44140625" hidden="1" customWidth="1" outlineLevel="1"/>
    <col min="19" max="19" width="11.44140625" collapsed="1"/>
  </cols>
  <sheetData>
    <row r="1" spans="1:17" ht="37.950000000000003" customHeight="1" thickBot="1">
      <c r="A1" s="155"/>
      <c r="B1" s="396" t="s">
        <v>0</v>
      </c>
      <c r="C1" s="396"/>
      <c r="D1" s="396"/>
      <c r="E1" s="396"/>
      <c r="F1" s="396"/>
      <c r="G1" s="396"/>
      <c r="H1" s="396"/>
      <c r="I1" s="155"/>
      <c r="J1" s="38"/>
      <c r="K1" s="396" t="s">
        <v>129</v>
      </c>
      <c r="L1" s="396"/>
      <c r="M1" s="396"/>
      <c r="N1" s="396"/>
      <c r="O1" s="396"/>
      <c r="P1" s="218"/>
      <c r="Q1" s="155"/>
    </row>
    <row r="2" spans="1:17" ht="41.7" customHeight="1" thickBot="1">
      <c r="A2" s="155"/>
      <c r="B2" s="490" t="s">
        <v>130</v>
      </c>
      <c r="C2" s="490"/>
      <c r="D2" s="490"/>
      <c r="E2" s="490"/>
      <c r="F2" s="490"/>
      <c r="G2" s="490"/>
      <c r="H2" s="193"/>
      <c r="I2" s="155"/>
      <c r="J2" s="38"/>
      <c r="K2" s="489"/>
      <c r="L2" s="489"/>
      <c r="M2" s="489"/>
      <c r="N2" s="489"/>
      <c r="O2" s="184"/>
      <c r="P2" s="184"/>
      <c r="Q2" s="155"/>
    </row>
    <row r="3" spans="1:17" ht="61.2" customHeight="1" thickBot="1">
      <c r="A3" s="155"/>
      <c r="B3" s="459" t="s">
        <v>131</v>
      </c>
      <c r="C3" s="459"/>
      <c r="D3" s="459"/>
      <c r="E3" s="459"/>
      <c r="F3" s="459"/>
      <c r="G3" s="459"/>
      <c r="H3" s="7"/>
      <c r="I3" s="155"/>
      <c r="J3" s="38"/>
      <c r="K3" s="491" t="s">
        <v>132</v>
      </c>
      <c r="L3" s="491"/>
      <c r="M3" s="491"/>
      <c r="N3" s="491"/>
      <c r="O3" s="277"/>
      <c r="P3" s="184"/>
      <c r="Q3" s="155"/>
    </row>
    <row r="4" spans="1:17" ht="83.4" customHeight="1">
      <c r="A4" s="155"/>
      <c r="B4" s="157" t="s">
        <v>133</v>
      </c>
      <c r="C4" s="481" t="s">
        <v>134</v>
      </c>
      <c r="D4" s="481"/>
      <c r="E4" s="273" t="s">
        <v>135</v>
      </c>
      <c r="F4" s="278" t="s">
        <v>136</v>
      </c>
      <c r="G4" s="278" t="s">
        <v>137</v>
      </c>
      <c r="H4" s="7"/>
      <c r="I4" s="155"/>
      <c r="J4" s="38"/>
      <c r="K4" s="295" t="s">
        <v>133</v>
      </c>
      <c r="L4" s="365" t="s">
        <v>138</v>
      </c>
      <c r="M4" s="365" t="s">
        <v>139</v>
      </c>
      <c r="N4" s="39" t="s">
        <v>140</v>
      </c>
      <c r="O4" s="279" t="s">
        <v>141</v>
      </c>
      <c r="P4" s="226"/>
      <c r="Q4" s="155"/>
    </row>
    <row r="5" spans="1:17" ht="60" customHeight="1">
      <c r="A5" s="155"/>
      <c r="B5" s="245"/>
      <c r="C5" s="482"/>
      <c r="D5" s="482"/>
      <c r="E5" s="274"/>
      <c r="F5" s="280"/>
      <c r="G5" s="246"/>
      <c r="H5" s="7"/>
      <c r="I5" s="155"/>
      <c r="J5" s="38"/>
      <c r="K5" s="242">
        <f t="shared" ref="K5:K19" si="0">B5</f>
        <v>0</v>
      </c>
      <c r="L5" s="281">
        <f t="shared" ref="L5:M9" si="1">F5</f>
        <v>0</v>
      </c>
      <c r="M5" s="103">
        <f t="shared" si="1"/>
        <v>0</v>
      </c>
      <c r="N5" s="103">
        <f t="shared" ref="N5:N19" si="2">L5+M5</f>
        <v>0</v>
      </c>
      <c r="O5" s="282"/>
      <c r="P5" s="4"/>
      <c r="Q5" s="155"/>
    </row>
    <row r="6" spans="1:17">
      <c r="A6" s="155"/>
      <c r="B6" s="247"/>
      <c r="C6" s="483"/>
      <c r="D6" s="483"/>
      <c r="E6" s="275"/>
      <c r="F6" s="104"/>
      <c r="G6" s="248"/>
      <c r="H6" s="7"/>
      <c r="I6" s="155"/>
      <c r="J6" s="38"/>
      <c r="K6" s="243">
        <f t="shared" si="0"/>
        <v>0</v>
      </c>
      <c r="L6" s="283">
        <f t="shared" si="1"/>
        <v>0</v>
      </c>
      <c r="M6" s="109">
        <f t="shared" si="1"/>
        <v>0</v>
      </c>
      <c r="N6" s="109">
        <f t="shared" si="2"/>
        <v>0</v>
      </c>
      <c r="O6" s="284"/>
      <c r="P6" s="4"/>
      <c r="Q6" s="155"/>
    </row>
    <row r="7" spans="1:17">
      <c r="A7" s="155"/>
      <c r="B7" s="247"/>
      <c r="C7" s="479"/>
      <c r="D7" s="479"/>
      <c r="E7" s="271"/>
      <c r="F7" s="104"/>
      <c r="G7" s="248"/>
      <c r="H7" s="7"/>
      <c r="I7" s="155"/>
      <c r="J7" s="38"/>
      <c r="K7" s="243">
        <f t="shared" si="0"/>
        <v>0</v>
      </c>
      <c r="L7" s="283">
        <f t="shared" si="1"/>
        <v>0</v>
      </c>
      <c r="M7" s="109">
        <f t="shared" si="1"/>
        <v>0</v>
      </c>
      <c r="N7" s="109">
        <f t="shared" si="2"/>
        <v>0</v>
      </c>
      <c r="O7" s="284"/>
      <c r="P7" s="4"/>
      <c r="Q7" s="155"/>
    </row>
    <row r="8" spans="1:17">
      <c r="A8" s="155"/>
      <c r="B8" s="247"/>
      <c r="C8" s="479"/>
      <c r="D8" s="479"/>
      <c r="E8" s="271"/>
      <c r="F8" s="104"/>
      <c r="G8" s="248"/>
      <c r="H8" s="7"/>
      <c r="I8" s="155"/>
      <c r="J8" s="38"/>
      <c r="K8" s="243">
        <f t="shared" si="0"/>
        <v>0</v>
      </c>
      <c r="L8" s="283">
        <f t="shared" si="1"/>
        <v>0</v>
      </c>
      <c r="M8" s="109">
        <f t="shared" si="1"/>
        <v>0</v>
      </c>
      <c r="N8" s="109">
        <f t="shared" si="2"/>
        <v>0</v>
      </c>
      <c r="O8" s="284"/>
      <c r="P8" s="4"/>
      <c r="Q8" s="155"/>
    </row>
    <row r="9" spans="1:17">
      <c r="A9" s="155"/>
      <c r="B9" s="247"/>
      <c r="C9" s="479"/>
      <c r="D9" s="479"/>
      <c r="E9" s="271"/>
      <c r="F9" s="104"/>
      <c r="G9" s="248"/>
      <c r="H9" s="7"/>
      <c r="I9" s="155"/>
      <c r="J9" s="38"/>
      <c r="K9" s="243">
        <f t="shared" si="0"/>
        <v>0</v>
      </c>
      <c r="L9" s="283">
        <f t="shared" si="1"/>
        <v>0</v>
      </c>
      <c r="M9" s="109">
        <f t="shared" si="1"/>
        <v>0</v>
      </c>
      <c r="N9" s="109">
        <f t="shared" si="2"/>
        <v>0</v>
      </c>
      <c r="O9" s="284"/>
      <c r="P9" s="4"/>
      <c r="Q9" s="155"/>
    </row>
    <row r="10" spans="1:17">
      <c r="A10" s="155"/>
      <c r="B10" s="247"/>
      <c r="C10" s="479"/>
      <c r="D10" s="479"/>
      <c r="E10" s="271"/>
      <c r="F10" s="104"/>
      <c r="G10" s="248"/>
      <c r="H10" s="7"/>
      <c r="I10" s="155"/>
      <c r="J10" s="38"/>
      <c r="K10" s="243">
        <f t="shared" si="0"/>
        <v>0</v>
      </c>
      <c r="L10" s="283">
        <f t="shared" ref="L10:L19" si="3">F10</f>
        <v>0</v>
      </c>
      <c r="M10" s="109">
        <f t="shared" ref="M10:M19" si="4">G10</f>
        <v>0</v>
      </c>
      <c r="N10" s="109">
        <f t="shared" si="2"/>
        <v>0</v>
      </c>
      <c r="O10" s="284"/>
      <c r="P10" s="4"/>
      <c r="Q10" s="155"/>
    </row>
    <row r="11" spans="1:17">
      <c r="A11" s="155"/>
      <c r="B11" s="247"/>
      <c r="C11" s="480"/>
      <c r="D11" s="480"/>
      <c r="E11" s="271"/>
      <c r="F11" s="104"/>
      <c r="G11" s="248"/>
      <c r="H11" s="7"/>
      <c r="I11" s="155"/>
      <c r="J11" s="38"/>
      <c r="K11" s="243">
        <f t="shared" si="0"/>
        <v>0</v>
      </c>
      <c r="L11" s="283">
        <f t="shared" ref="L11:L18" si="5">F11</f>
        <v>0</v>
      </c>
      <c r="M11" s="109">
        <f t="shared" si="4"/>
        <v>0</v>
      </c>
      <c r="N11" s="109">
        <f t="shared" si="2"/>
        <v>0</v>
      </c>
      <c r="O11" s="284"/>
      <c r="P11" s="4"/>
      <c r="Q11" s="155"/>
    </row>
    <row r="12" spans="1:17">
      <c r="A12" s="155"/>
      <c r="B12" s="247"/>
      <c r="C12" s="480"/>
      <c r="D12" s="480"/>
      <c r="E12" s="271"/>
      <c r="F12" s="104"/>
      <c r="G12" s="248"/>
      <c r="H12" s="7"/>
      <c r="I12" s="155"/>
      <c r="J12" s="38"/>
      <c r="K12" s="243">
        <f t="shared" si="0"/>
        <v>0</v>
      </c>
      <c r="L12" s="283">
        <f t="shared" si="5"/>
        <v>0</v>
      </c>
      <c r="M12" s="109">
        <f t="shared" si="4"/>
        <v>0</v>
      </c>
      <c r="N12" s="109">
        <f t="shared" si="2"/>
        <v>0</v>
      </c>
      <c r="O12" s="284"/>
      <c r="P12" s="4"/>
      <c r="Q12" s="155"/>
    </row>
    <row r="13" spans="1:17">
      <c r="A13" s="155"/>
      <c r="B13" s="247"/>
      <c r="C13" s="480"/>
      <c r="D13" s="480"/>
      <c r="E13" s="271"/>
      <c r="F13" s="104"/>
      <c r="G13" s="248"/>
      <c r="H13" s="7"/>
      <c r="I13" s="155"/>
      <c r="J13" s="38"/>
      <c r="K13" s="243">
        <f t="shared" si="0"/>
        <v>0</v>
      </c>
      <c r="L13" s="283">
        <f t="shared" si="5"/>
        <v>0</v>
      </c>
      <c r="M13" s="109">
        <f t="shared" si="4"/>
        <v>0</v>
      </c>
      <c r="N13" s="109">
        <f t="shared" si="2"/>
        <v>0</v>
      </c>
      <c r="O13" s="284"/>
      <c r="P13" s="4"/>
      <c r="Q13" s="155"/>
    </row>
    <row r="14" spans="1:17">
      <c r="A14" s="155"/>
      <c r="B14" s="247"/>
      <c r="C14" s="480"/>
      <c r="D14" s="480"/>
      <c r="E14" s="271"/>
      <c r="F14" s="104"/>
      <c r="G14" s="248"/>
      <c r="H14" s="7"/>
      <c r="I14" s="155"/>
      <c r="J14" s="38"/>
      <c r="K14" s="243">
        <f t="shared" si="0"/>
        <v>0</v>
      </c>
      <c r="L14" s="283">
        <f t="shared" si="5"/>
        <v>0</v>
      </c>
      <c r="M14" s="109">
        <f t="shared" si="4"/>
        <v>0</v>
      </c>
      <c r="N14" s="109">
        <f t="shared" si="2"/>
        <v>0</v>
      </c>
      <c r="O14" s="284"/>
      <c r="P14" s="4"/>
      <c r="Q14" s="155"/>
    </row>
    <row r="15" spans="1:17">
      <c r="A15" s="155"/>
      <c r="B15" s="247"/>
      <c r="C15" s="479"/>
      <c r="D15" s="479"/>
      <c r="E15" s="271"/>
      <c r="F15" s="104"/>
      <c r="G15" s="248"/>
      <c r="H15" s="7"/>
      <c r="I15" s="155"/>
      <c r="J15" s="38"/>
      <c r="K15" s="243">
        <f t="shared" si="0"/>
        <v>0</v>
      </c>
      <c r="L15" s="283">
        <f t="shared" si="5"/>
        <v>0</v>
      </c>
      <c r="M15" s="109">
        <f t="shared" si="4"/>
        <v>0</v>
      </c>
      <c r="N15" s="109">
        <f t="shared" si="2"/>
        <v>0</v>
      </c>
      <c r="O15" s="285"/>
      <c r="P15" s="4"/>
      <c r="Q15" s="155"/>
    </row>
    <row r="16" spans="1:17">
      <c r="A16" s="155"/>
      <c r="B16" s="247"/>
      <c r="C16" s="479"/>
      <c r="D16" s="479"/>
      <c r="E16" s="271"/>
      <c r="F16" s="104"/>
      <c r="G16" s="248"/>
      <c r="H16" s="7"/>
      <c r="I16" s="155"/>
      <c r="J16" s="38"/>
      <c r="K16" s="243">
        <f t="shared" si="0"/>
        <v>0</v>
      </c>
      <c r="L16" s="283">
        <f t="shared" si="5"/>
        <v>0</v>
      </c>
      <c r="M16" s="109">
        <f t="shared" si="4"/>
        <v>0</v>
      </c>
      <c r="N16" s="109">
        <f t="shared" si="2"/>
        <v>0</v>
      </c>
      <c r="O16" s="285"/>
      <c r="P16" s="4"/>
      <c r="Q16" s="155"/>
    </row>
    <row r="17" spans="1:17" ht="21.75" customHeight="1">
      <c r="A17" s="155"/>
      <c r="B17" s="247"/>
      <c r="C17" s="479"/>
      <c r="D17" s="479"/>
      <c r="E17" s="271"/>
      <c r="F17" s="104"/>
      <c r="G17" s="248"/>
      <c r="H17" s="7"/>
      <c r="I17" s="155"/>
      <c r="J17" s="38"/>
      <c r="K17" s="243">
        <f t="shared" si="0"/>
        <v>0</v>
      </c>
      <c r="L17" s="283">
        <f t="shared" si="5"/>
        <v>0</v>
      </c>
      <c r="M17" s="109">
        <f t="shared" si="4"/>
        <v>0</v>
      </c>
      <c r="N17" s="109">
        <f t="shared" si="2"/>
        <v>0</v>
      </c>
      <c r="O17" s="285"/>
      <c r="P17" s="4"/>
      <c r="Q17" s="155"/>
    </row>
    <row r="18" spans="1:17" ht="22.5" customHeight="1">
      <c r="A18" s="155"/>
      <c r="B18" s="247"/>
      <c r="C18" s="479"/>
      <c r="D18" s="479"/>
      <c r="E18" s="271"/>
      <c r="F18" s="104"/>
      <c r="G18" s="248"/>
      <c r="H18" s="7"/>
      <c r="I18" s="155"/>
      <c r="J18" s="38"/>
      <c r="K18" s="243">
        <f t="shared" si="0"/>
        <v>0</v>
      </c>
      <c r="L18" s="283">
        <f t="shared" si="5"/>
        <v>0</v>
      </c>
      <c r="M18" s="109">
        <f t="shared" si="4"/>
        <v>0</v>
      </c>
      <c r="N18" s="109">
        <f t="shared" si="2"/>
        <v>0</v>
      </c>
      <c r="O18" s="285"/>
      <c r="P18" s="4"/>
      <c r="Q18" s="155"/>
    </row>
    <row r="19" spans="1:17">
      <c r="A19" s="155"/>
      <c r="B19" s="249"/>
      <c r="C19" s="487"/>
      <c r="D19" s="487"/>
      <c r="E19" s="276"/>
      <c r="F19" s="252"/>
      <c r="G19" s="250"/>
      <c r="H19" s="7"/>
      <c r="I19" s="155"/>
      <c r="J19" s="38"/>
      <c r="K19" s="244">
        <f t="shared" si="0"/>
        <v>0</v>
      </c>
      <c r="L19" s="283">
        <f t="shared" si="3"/>
        <v>0</v>
      </c>
      <c r="M19" s="109">
        <f t="shared" si="4"/>
        <v>0</v>
      </c>
      <c r="N19" s="109">
        <f t="shared" si="2"/>
        <v>0</v>
      </c>
      <c r="O19" s="286"/>
      <c r="P19" s="4"/>
      <c r="Q19" s="155"/>
    </row>
    <row r="20" spans="1:17" ht="22.5" customHeight="1" thickBot="1">
      <c r="A20" s="155"/>
      <c r="B20" s="488"/>
      <c r="C20" s="488"/>
      <c r="D20" s="161"/>
      <c r="E20" s="381" t="s">
        <v>142</v>
      </c>
      <c r="F20" s="382">
        <f>SUM(F5:F19)</f>
        <v>0</v>
      </c>
      <c r="G20" s="386">
        <f>SUM(G5:G19)</f>
        <v>0</v>
      </c>
      <c r="H20" s="7"/>
      <c r="I20" s="180"/>
      <c r="J20" s="38"/>
      <c r="K20" s="383" t="s">
        <v>143</v>
      </c>
      <c r="L20" s="384">
        <f>SUM(L5:L19)</f>
        <v>0</v>
      </c>
      <c r="M20" s="384">
        <f>SUM(M5:M19)</f>
        <v>0</v>
      </c>
      <c r="N20" s="384">
        <f>SUM(N5:N19)</f>
        <v>0</v>
      </c>
      <c r="O20" s="384">
        <f>SUM(O5:O19)</f>
        <v>0</v>
      </c>
      <c r="P20" s="4"/>
      <c r="Q20" s="155"/>
    </row>
    <row r="21" spans="1:17" ht="24.45" customHeight="1" thickTop="1" thickBot="1">
      <c r="A21" s="155"/>
      <c r="B21" s="379"/>
      <c r="C21" s="379"/>
      <c r="D21" s="161"/>
      <c r="E21" s="287"/>
      <c r="F21" s="385" t="s">
        <v>143</v>
      </c>
      <c r="G21" s="387">
        <f>F20+G20</f>
        <v>0</v>
      </c>
      <c r="H21" s="7"/>
      <c r="I21" s="155"/>
      <c r="J21" s="38"/>
      <c r="K21" s="160"/>
      <c r="L21" s="380"/>
      <c r="M21" s="380"/>
      <c r="N21" s="380"/>
      <c r="O21" s="380"/>
      <c r="P21" s="4"/>
      <c r="Q21" s="155"/>
    </row>
    <row r="22" spans="1:17" ht="77.7" customHeight="1" thickTop="1" thickBot="1">
      <c r="A22" s="155"/>
      <c r="B22" s="400" t="s">
        <v>144</v>
      </c>
      <c r="C22" s="443"/>
      <c r="D22" s="443"/>
      <c r="E22" s="443"/>
      <c r="F22" s="443"/>
      <c r="G22" s="400"/>
      <c r="H22" s="7"/>
      <c r="I22" s="155"/>
      <c r="J22" s="38"/>
      <c r="K22" s="341" t="s">
        <v>145</v>
      </c>
      <c r="L22" s="341"/>
      <c r="M22" s="341"/>
      <c r="N22" s="341"/>
      <c r="O22" s="227"/>
      <c r="P22" s="4"/>
      <c r="Q22" s="155"/>
    </row>
    <row r="23" spans="1:17" ht="76.95" customHeight="1">
      <c r="A23" s="155"/>
      <c r="B23" s="391" t="s">
        <v>146</v>
      </c>
      <c r="C23" s="342" t="s">
        <v>147</v>
      </c>
      <c r="D23" s="342" t="s">
        <v>148</v>
      </c>
      <c r="E23" s="342" t="s">
        <v>149</v>
      </c>
      <c r="F23" s="363"/>
      <c r="G23" s="12"/>
      <c r="H23" s="70"/>
      <c r="I23" s="155"/>
      <c r="J23" s="38"/>
      <c r="K23" s="265" t="s">
        <v>150</v>
      </c>
      <c r="L23" s="61" t="s">
        <v>151</v>
      </c>
      <c r="M23" s="61" t="s">
        <v>152</v>
      </c>
      <c r="N23" s="61" t="s">
        <v>153</v>
      </c>
      <c r="O23" s="61"/>
      <c r="P23" s="227"/>
      <c r="Q23" s="155"/>
    </row>
    <row r="24" spans="1:17" s="63" customFormat="1" ht="25.95" customHeight="1">
      <c r="A24" s="158"/>
      <c r="B24" s="343"/>
      <c r="C24" s="344"/>
      <c r="D24" s="344"/>
      <c r="E24" s="345"/>
      <c r="F24" s="229"/>
      <c r="G24" s="12"/>
      <c r="H24" s="7"/>
      <c r="I24" s="158"/>
      <c r="J24" s="71"/>
      <c r="K24" s="105">
        <f t="shared" ref="K24:K33" si="6">B24</f>
        <v>0</v>
      </c>
      <c r="L24" s="106">
        <f t="shared" ref="L24:L33" si="7">D24</f>
        <v>0</v>
      </c>
      <c r="M24" s="102">
        <f t="shared" ref="M24:M33" si="8">E24</f>
        <v>0</v>
      </c>
      <c r="N24" s="288" t="e">
        <f t="shared" ref="N24:N34" si="9">M24/$M$35</f>
        <v>#DIV/0!</v>
      </c>
      <c r="O24" s="289"/>
      <c r="P24" s="61"/>
      <c r="Q24" s="158"/>
    </row>
    <row r="25" spans="1:17">
      <c r="A25" s="155"/>
      <c r="B25" s="346"/>
      <c r="C25" s="347"/>
      <c r="D25" s="347"/>
      <c r="E25" s="348"/>
      <c r="F25" s="229"/>
      <c r="G25" s="12"/>
      <c r="H25" s="7"/>
      <c r="I25" s="155"/>
      <c r="J25" s="38"/>
      <c r="K25" s="107">
        <f t="shared" si="6"/>
        <v>0</v>
      </c>
      <c r="L25" s="108">
        <f t="shared" si="7"/>
        <v>0</v>
      </c>
      <c r="M25" s="104">
        <f t="shared" si="8"/>
        <v>0</v>
      </c>
      <c r="N25" s="290" t="e">
        <f t="shared" si="9"/>
        <v>#DIV/0!</v>
      </c>
      <c r="O25" s="289"/>
      <c r="P25" s="229"/>
      <c r="Q25" s="155"/>
    </row>
    <row r="26" spans="1:17">
      <c r="A26" s="155"/>
      <c r="B26" s="346"/>
      <c r="C26" s="347"/>
      <c r="D26" s="347"/>
      <c r="E26" s="348"/>
      <c r="F26" s="229"/>
      <c r="G26" s="12"/>
      <c r="H26" s="7"/>
      <c r="I26" s="155"/>
      <c r="J26" s="38"/>
      <c r="K26" s="107">
        <f t="shared" si="6"/>
        <v>0</v>
      </c>
      <c r="L26" s="108">
        <f t="shared" si="7"/>
        <v>0</v>
      </c>
      <c r="M26" s="104">
        <f t="shared" si="8"/>
        <v>0</v>
      </c>
      <c r="N26" s="290" t="e">
        <f t="shared" si="9"/>
        <v>#DIV/0!</v>
      </c>
      <c r="O26" s="289"/>
      <c r="P26" s="229"/>
      <c r="Q26" s="155"/>
    </row>
    <row r="27" spans="1:17">
      <c r="A27" s="155"/>
      <c r="B27" s="346"/>
      <c r="C27" s="347"/>
      <c r="D27" s="347"/>
      <c r="E27" s="348"/>
      <c r="F27" s="229"/>
      <c r="G27" s="12"/>
      <c r="H27" s="7"/>
      <c r="I27" s="155"/>
      <c r="J27" s="38"/>
      <c r="K27" s="107">
        <f t="shared" si="6"/>
        <v>0</v>
      </c>
      <c r="L27" s="108">
        <f t="shared" si="7"/>
        <v>0</v>
      </c>
      <c r="M27" s="104">
        <f t="shared" si="8"/>
        <v>0</v>
      </c>
      <c r="N27" s="290" t="e">
        <f t="shared" si="9"/>
        <v>#DIV/0!</v>
      </c>
      <c r="O27" s="289"/>
      <c r="P27" s="229"/>
      <c r="Q27" s="155"/>
    </row>
    <row r="28" spans="1:17">
      <c r="A28" s="155"/>
      <c r="B28" s="346"/>
      <c r="C28" s="347"/>
      <c r="D28" s="347"/>
      <c r="E28" s="348"/>
      <c r="F28" s="229"/>
      <c r="G28" s="12"/>
      <c r="H28" s="7"/>
      <c r="I28" s="155"/>
      <c r="J28" s="38"/>
      <c r="K28" s="107">
        <f t="shared" si="6"/>
        <v>0</v>
      </c>
      <c r="L28" s="108">
        <f t="shared" si="7"/>
        <v>0</v>
      </c>
      <c r="M28" s="104">
        <f t="shared" si="8"/>
        <v>0</v>
      </c>
      <c r="N28" s="290" t="e">
        <f t="shared" si="9"/>
        <v>#DIV/0!</v>
      </c>
      <c r="O28" s="289"/>
      <c r="P28" s="229"/>
      <c r="Q28" s="155"/>
    </row>
    <row r="29" spans="1:17">
      <c r="A29" s="155"/>
      <c r="B29" s="346"/>
      <c r="C29" s="347"/>
      <c r="D29" s="347"/>
      <c r="E29" s="348"/>
      <c r="F29" s="229"/>
      <c r="G29" s="12"/>
      <c r="H29" s="7"/>
      <c r="I29" s="155"/>
      <c r="J29" s="38"/>
      <c r="K29" s="107">
        <f t="shared" si="6"/>
        <v>0</v>
      </c>
      <c r="L29" s="108">
        <f t="shared" si="7"/>
        <v>0</v>
      </c>
      <c r="M29" s="104">
        <f t="shared" si="8"/>
        <v>0</v>
      </c>
      <c r="N29" s="290" t="e">
        <f t="shared" si="9"/>
        <v>#DIV/0!</v>
      </c>
      <c r="O29" s="289"/>
      <c r="P29" s="229"/>
      <c r="Q29" s="155"/>
    </row>
    <row r="30" spans="1:17">
      <c r="A30" s="155"/>
      <c r="B30" s="346"/>
      <c r="C30" s="347"/>
      <c r="D30" s="347"/>
      <c r="E30" s="348"/>
      <c r="F30" s="229"/>
      <c r="G30" s="12"/>
      <c r="H30" s="7"/>
      <c r="I30" s="155"/>
      <c r="J30" s="38"/>
      <c r="K30" s="107">
        <f t="shared" si="6"/>
        <v>0</v>
      </c>
      <c r="L30" s="108">
        <f t="shared" si="7"/>
        <v>0</v>
      </c>
      <c r="M30" s="104">
        <f t="shared" si="8"/>
        <v>0</v>
      </c>
      <c r="N30" s="290" t="e">
        <f t="shared" si="9"/>
        <v>#DIV/0!</v>
      </c>
      <c r="O30" s="289"/>
      <c r="P30" s="229"/>
      <c r="Q30" s="155"/>
    </row>
    <row r="31" spans="1:17">
      <c r="A31" s="155"/>
      <c r="B31" s="346"/>
      <c r="C31" s="347"/>
      <c r="D31" s="347"/>
      <c r="E31" s="348"/>
      <c r="F31" s="229"/>
      <c r="G31" s="12"/>
      <c r="H31" s="7"/>
      <c r="I31" s="155"/>
      <c r="J31" s="38"/>
      <c r="K31" s="107">
        <f t="shared" si="6"/>
        <v>0</v>
      </c>
      <c r="L31" s="108">
        <f t="shared" si="7"/>
        <v>0</v>
      </c>
      <c r="M31" s="104">
        <f t="shared" si="8"/>
        <v>0</v>
      </c>
      <c r="N31" s="290" t="e">
        <f t="shared" si="9"/>
        <v>#DIV/0!</v>
      </c>
      <c r="O31" s="289"/>
      <c r="P31" s="229"/>
      <c r="Q31" s="155"/>
    </row>
    <row r="32" spans="1:17">
      <c r="A32" s="155"/>
      <c r="B32" s="346"/>
      <c r="C32" s="347"/>
      <c r="D32" s="347"/>
      <c r="E32" s="348"/>
      <c r="F32" s="229"/>
      <c r="G32" s="12"/>
      <c r="H32" s="7"/>
      <c r="I32" s="155"/>
      <c r="J32" s="38"/>
      <c r="K32" s="107">
        <f t="shared" si="6"/>
        <v>0</v>
      </c>
      <c r="L32" s="108">
        <f t="shared" si="7"/>
        <v>0</v>
      </c>
      <c r="M32" s="104">
        <f t="shared" si="8"/>
        <v>0</v>
      </c>
      <c r="N32" s="290" t="e">
        <f t="shared" si="9"/>
        <v>#DIV/0!</v>
      </c>
      <c r="O32" s="289"/>
      <c r="P32" s="229"/>
      <c r="Q32" s="155"/>
    </row>
    <row r="33" spans="1:17">
      <c r="A33" s="155"/>
      <c r="B33" s="346"/>
      <c r="C33" s="347"/>
      <c r="D33" s="347"/>
      <c r="E33" s="348"/>
      <c r="F33" s="229"/>
      <c r="G33" s="12"/>
      <c r="H33" s="7"/>
      <c r="I33" s="155"/>
      <c r="J33" s="38"/>
      <c r="K33" s="107">
        <f t="shared" si="6"/>
        <v>0</v>
      </c>
      <c r="L33" s="108">
        <f t="shared" si="7"/>
        <v>0</v>
      </c>
      <c r="M33" s="104">
        <f t="shared" si="8"/>
        <v>0</v>
      </c>
      <c r="N33" s="290" t="e">
        <f t="shared" si="9"/>
        <v>#DIV/0!</v>
      </c>
      <c r="O33" s="289"/>
      <c r="P33" s="229"/>
      <c r="Q33" s="155"/>
    </row>
    <row r="34" spans="1:17" ht="28.8">
      <c r="A34" s="155"/>
      <c r="B34" s="349" t="s">
        <v>0</v>
      </c>
      <c r="C34" s="350" t="s">
        <v>154</v>
      </c>
      <c r="D34" s="350" t="s">
        <v>155</v>
      </c>
      <c r="E34" s="351"/>
      <c r="F34" s="229"/>
      <c r="G34" s="12"/>
      <c r="H34" s="7"/>
      <c r="I34" s="155"/>
      <c r="J34" s="38"/>
      <c r="K34" s="388" t="s">
        <v>156</v>
      </c>
      <c r="L34" s="251" t="str">
        <f t="shared" ref="L34" si="10">D34</f>
        <v>En attente</v>
      </c>
      <c r="M34" s="252">
        <f>E34</f>
        <v>0</v>
      </c>
      <c r="N34" s="291" t="e">
        <f t="shared" si="9"/>
        <v>#DIV/0!</v>
      </c>
      <c r="O34" s="289"/>
      <c r="P34" s="229"/>
      <c r="Q34" s="155"/>
    </row>
    <row r="35" spans="1:17" ht="24" thickBot="1">
      <c r="A35" s="155"/>
      <c r="B35" s="485" t="s">
        <v>157</v>
      </c>
      <c r="C35" s="485"/>
      <c r="D35" s="160" t="s">
        <v>143</v>
      </c>
      <c r="E35" s="148">
        <f>SUM(E24:E34)</f>
        <v>0</v>
      </c>
      <c r="F35" s="292"/>
      <c r="G35" s="12"/>
      <c r="H35" s="7"/>
      <c r="I35" s="155"/>
      <c r="J35" s="38"/>
      <c r="K35" s="253"/>
      <c r="L35" s="253" t="s">
        <v>143</v>
      </c>
      <c r="M35" s="40">
        <f>SUM(M24:M34)</f>
        <v>0</v>
      </c>
      <c r="N35" s="189" t="e">
        <f>SUM(N24:N34)</f>
        <v>#DIV/0!</v>
      </c>
      <c r="O35" s="293"/>
      <c r="P35" s="228"/>
      <c r="Q35" s="155"/>
    </row>
    <row r="36" spans="1:17" ht="24" thickTop="1">
      <c r="A36" s="155"/>
      <c r="B36" s="486"/>
      <c r="C36" s="486"/>
      <c r="D36" s="4"/>
      <c r="E36" s="4"/>
      <c r="F36" s="4"/>
      <c r="G36" s="12"/>
      <c r="H36" s="7"/>
      <c r="I36" s="155"/>
      <c r="J36" s="38"/>
      <c r="K36" s="4"/>
      <c r="L36" s="160" t="s">
        <v>158</v>
      </c>
      <c r="M36" s="268"/>
      <c r="N36" s="269" t="e">
        <f>M36/M35</f>
        <v>#DIV/0!</v>
      </c>
      <c r="O36" s="269"/>
      <c r="P36" s="228"/>
      <c r="Q36" s="155"/>
    </row>
    <row r="37" spans="1:17">
      <c r="A37" s="155"/>
      <c r="B37" s="294"/>
      <c r="C37" s="294"/>
      <c r="D37" s="294"/>
      <c r="E37" s="294"/>
      <c r="F37" s="294"/>
      <c r="G37" s="294"/>
      <c r="H37" s="7"/>
      <c r="I37" s="155"/>
      <c r="J37" s="38"/>
      <c r="K37" s="495" t="s">
        <v>159</v>
      </c>
      <c r="L37" s="495"/>
      <c r="M37" s="12">
        <f>M34-M36</f>
        <v>0</v>
      </c>
      <c r="N37" s="4"/>
      <c r="O37" s="4"/>
      <c r="P37" s="4"/>
      <c r="Q37" s="155"/>
    </row>
    <row r="38" spans="1:17" ht="24" customHeight="1" thickBot="1">
      <c r="A38" s="155"/>
      <c r="B38" s="400" t="s">
        <v>68</v>
      </c>
      <c r="C38" s="400"/>
      <c r="D38" s="400"/>
      <c r="E38" s="400"/>
      <c r="F38" s="400"/>
      <c r="G38" s="400"/>
      <c r="H38" s="7"/>
      <c r="I38" s="155"/>
      <c r="J38" s="38"/>
      <c r="K38" s="498" t="s">
        <v>160</v>
      </c>
      <c r="L38" s="498"/>
      <c r="M38" s="498"/>
      <c r="N38" s="498"/>
      <c r="O38" s="4"/>
      <c r="P38" s="4"/>
      <c r="Q38" s="155"/>
    </row>
    <row r="39" spans="1:17" ht="32.25" customHeight="1">
      <c r="A39" s="155"/>
      <c r="B39" s="496"/>
      <c r="C39" s="496"/>
      <c r="D39" s="496"/>
      <c r="E39" s="496"/>
      <c r="F39" s="496"/>
      <c r="G39" s="496"/>
      <c r="H39" s="7"/>
      <c r="I39" s="155"/>
      <c r="J39" s="38"/>
      <c r="K39" s="64" t="s">
        <v>161</v>
      </c>
      <c r="L39" s="64"/>
      <c r="M39" s="124">
        <v>100000</v>
      </c>
      <c r="N39" s="65"/>
      <c r="O39" s="226"/>
      <c r="P39" s="4"/>
      <c r="Q39" s="155"/>
    </row>
    <row r="40" spans="1:17" ht="24" customHeight="1">
      <c r="A40" s="155"/>
      <c r="B40" s="497"/>
      <c r="C40" s="497"/>
      <c r="D40" s="497"/>
      <c r="E40" s="497"/>
      <c r="F40" s="497"/>
      <c r="G40" s="497"/>
      <c r="H40" s="7"/>
      <c r="I40" s="155"/>
      <c r="J40" s="38"/>
      <c r="K40" s="493" t="s">
        <v>162</v>
      </c>
      <c r="L40" s="494"/>
      <c r="M40" s="150">
        <v>0.9</v>
      </c>
      <c r="N40" s="65"/>
      <c r="O40" s="65"/>
      <c r="P40" s="226"/>
      <c r="Q40" s="155"/>
    </row>
    <row r="41" spans="1:17" ht="23.7" customHeight="1">
      <c r="A41" s="155"/>
      <c r="B41" s="497"/>
      <c r="C41" s="497"/>
      <c r="D41" s="497"/>
      <c r="E41" s="497"/>
      <c r="F41" s="497"/>
      <c r="G41" s="497"/>
      <c r="H41" s="7"/>
      <c r="I41" s="155"/>
      <c r="J41" s="38"/>
      <c r="K41" s="499" t="s">
        <v>163</v>
      </c>
      <c r="L41" s="499"/>
      <c r="M41" s="124">
        <v>1000000</v>
      </c>
      <c r="N41" s="296"/>
      <c r="O41" s="35"/>
      <c r="P41" s="65"/>
      <c r="Q41" s="155"/>
    </row>
    <row r="42" spans="1:17" ht="33" customHeight="1" thickBot="1">
      <c r="A42" s="155"/>
      <c r="B42" s="400" t="s">
        <v>164</v>
      </c>
      <c r="C42" s="400"/>
      <c r="D42" s="400"/>
      <c r="E42" s="400"/>
      <c r="F42" s="400"/>
      <c r="G42" s="400"/>
      <c r="H42" s="7"/>
      <c r="I42" s="155"/>
      <c r="J42" s="38"/>
      <c r="K42" s="4"/>
      <c r="L42" s="4"/>
      <c r="M42" s="4"/>
      <c r="N42" s="4"/>
      <c r="O42" s="4"/>
      <c r="P42" s="220"/>
      <c r="Q42" s="155"/>
    </row>
    <row r="43" spans="1:17" ht="21.6" customHeight="1">
      <c r="A43" s="155"/>
      <c r="B43" s="156" t="s">
        <v>165</v>
      </c>
      <c r="C43" s="4"/>
      <c r="D43" s="4"/>
      <c r="E43" s="4"/>
      <c r="F43" s="4"/>
      <c r="G43" s="4"/>
      <c r="H43" s="7"/>
      <c r="I43" s="155"/>
      <c r="J43" s="38"/>
      <c r="K43" s="4"/>
      <c r="L43" s="4"/>
      <c r="M43" s="4"/>
      <c r="N43" s="4"/>
      <c r="O43" s="4"/>
      <c r="P43" s="62"/>
      <c r="Q43" s="155"/>
    </row>
    <row r="44" spans="1:17" ht="122.4" customHeight="1">
      <c r="A44" s="155"/>
      <c r="B44" s="484" t="s">
        <v>166</v>
      </c>
      <c r="C44" s="484"/>
      <c r="D44" s="484"/>
      <c r="E44" s="484"/>
      <c r="F44" s="484"/>
      <c r="G44" s="484"/>
      <c r="H44" s="7"/>
      <c r="I44" s="155"/>
      <c r="J44" s="38"/>
      <c r="K44" s="4"/>
      <c r="L44" s="4"/>
      <c r="M44" s="4"/>
      <c r="N44" s="4"/>
      <c r="O44" s="4"/>
      <c r="P44" s="62"/>
      <c r="Q44" s="155"/>
    </row>
    <row r="45" spans="1:17" ht="22.2" customHeight="1">
      <c r="A45" s="155"/>
      <c r="B45" s="156" t="s">
        <v>167</v>
      </c>
      <c r="C45" s="4"/>
      <c r="D45" s="4"/>
      <c r="E45" s="4"/>
      <c r="F45" s="4"/>
      <c r="G45" s="4"/>
      <c r="H45" s="7"/>
      <c r="I45" s="155"/>
      <c r="J45" s="38"/>
      <c r="K45" s="4"/>
      <c r="L45" s="4"/>
      <c r="M45" s="4"/>
      <c r="N45" s="4"/>
      <c r="O45" s="4"/>
      <c r="P45" s="62"/>
      <c r="Q45" s="155"/>
    </row>
    <row r="46" spans="1:17" ht="233.7" customHeight="1">
      <c r="A46" s="155"/>
      <c r="B46" s="484" t="s">
        <v>168</v>
      </c>
      <c r="C46" s="484"/>
      <c r="D46" s="484"/>
      <c r="E46" s="484"/>
      <c r="F46" s="484"/>
      <c r="G46" s="484"/>
      <c r="H46" s="7"/>
      <c r="I46" s="155"/>
      <c r="J46" s="38"/>
      <c r="K46" s="4"/>
      <c r="L46" s="4"/>
      <c r="M46" s="4"/>
      <c r="N46" s="4"/>
      <c r="O46" s="4"/>
      <c r="P46" s="62"/>
      <c r="Q46" s="155"/>
    </row>
    <row r="47" spans="1:17" ht="27.6" customHeight="1" thickBot="1">
      <c r="B47" s="366"/>
      <c r="C47" s="1"/>
      <c r="G47" s="367"/>
      <c r="H47" s="154"/>
      <c r="J47" s="38"/>
      <c r="K47" s="301" t="s">
        <v>169</v>
      </c>
      <c r="L47" s="301"/>
      <c r="M47" s="301"/>
      <c r="N47" s="260"/>
      <c r="O47" s="296"/>
      <c r="P47" s="62"/>
      <c r="Q47" s="155"/>
    </row>
    <row r="48" spans="1:17" ht="20.25" customHeight="1">
      <c r="B48" s="368"/>
      <c r="C48" s="368"/>
      <c r="D48" s="369"/>
      <c r="E48" s="369"/>
      <c r="F48" s="369"/>
      <c r="G48" s="215"/>
      <c r="H48" s="154"/>
      <c r="J48" s="38"/>
      <c r="K48" s="51"/>
      <c r="L48" s="51"/>
      <c r="M48" s="216"/>
      <c r="N48" s="188"/>
      <c r="O48" s="163"/>
      <c r="P48" s="226"/>
      <c r="Q48" s="155"/>
    </row>
    <row r="49" spans="2:17" ht="31.2">
      <c r="H49" s="154"/>
      <c r="J49" s="38"/>
      <c r="K49" s="66" t="s">
        <v>170</v>
      </c>
      <c r="L49" s="66"/>
      <c r="M49" s="370"/>
      <c r="N49" s="371" t="s">
        <v>171</v>
      </c>
      <c r="O49" s="67"/>
      <c r="P49" s="68"/>
      <c r="Q49" s="155"/>
    </row>
    <row r="50" spans="2:17">
      <c r="H50" s="154"/>
      <c r="J50" s="38"/>
      <c r="K50" s="66"/>
      <c r="L50" s="66"/>
      <c r="M50" s="371"/>
      <c r="N50" s="371"/>
      <c r="O50" s="67"/>
      <c r="P50" s="68"/>
      <c r="Q50" s="155"/>
    </row>
    <row r="51" spans="2:17" ht="20.25" customHeight="1">
      <c r="B51" s="368"/>
      <c r="C51" s="368"/>
      <c r="D51" s="369"/>
      <c r="E51" s="369"/>
      <c r="F51" s="369"/>
      <c r="G51" s="215"/>
      <c r="H51" s="154"/>
      <c r="J51" s="38"/>
      <c r="K51" s="69" t="s">
        <v>172</v>
      </c>
      <c r="L51" s="69"/>
      <c r="M51" s="372">
        <f>N20</f>
        <v>0</v>
      </c>
      <c r="N51" s="187"/>
      <c r="O51" s="62"/>
      <c r="P51" s="188"/>
      <c r="Q51" s="155"/>
    </row>
    <row r="52" spans="2:17">
      <c r="H52" s="154"/>
      <c r="J52" s="38"/>
      <c r="K52" s="69" t="s">
        <v>173</v>
      </c>
      <c r="L52" s="69"/>
      <c r="M52" s="373">
        <f>M35</f>
        <v>0</v>
      </c>
      <c r="N52" s="374"/>
      <c r="O52" s="62"/>
      <c r="P52" s="188"/>
      <c r="Q52" s="155"/>
    </row>
    <row r="53" spans="2:17" ht="31.2">
      <c r="H53" s="154"/>
      <c r="J53" s="38"/>
      <c r="K53" s="339" t="s">
        <v>174</v>
      </c>
      <c r="L53" s="69"/>
      <c r="M53" s="375">
        <f>M51-M52</f>
        <v>0</v>
      </c>
      <c r="N53" s="188"/>
      <c r="O53" s="62"/>
      <c r="P53" s="62"/>
      <c r="Q53" s="155"/>
    </row>
    <row r="54" spans="2:17" ht="7.95" customHeight="1">
      <c r="H54" s="154"/>
      <c r="J54" s="38"/>
      <c r="K54" s="364"/>
      <c r="L54" s="69"/>
      <c r="M54" s="376"/>
      <c r="N54" s="188"/>
      <c r="O54" s="62"/>
      <c r="P54" s="62"/>
      <c r="Q54" s="155"/>
    </row>
    <row r="55" spans="2:17">
      <c r="H55" s="154"/>
      <c r="J55" s="38"/>
      <c r="K55" s="69" t="s">
        <v>175</v>
      </c>
      <c r="L55" s="69"/>
      <c r="M55" s="370"/>
      <c r="N55" s="377"/>
      <c r="O55" s="68"/>
      <c r="P55" s="68"/>
      <c r="Q55" s="155"/>
    </row>
    <row r="56" spans="2:17" ht="29.7" customHeight="1">
      <c r="H56" s="154"/>
      <c r="J56" s="38"/>
      <c r="K56" s="69"/>
      <c r="L56" s="69"/>
      <c r="M56" s="376"/>
      <c r="N56" s="188"/>
      <c r="O56" s="226"/>
      <c r="P56" s="67"/>
      <c r="Q56" s="155"/>
    </row>
    <row r="57" spans="2:17">
      <c r="H57" s="154"/>
      <c r="J57" s="38"/>
      <c r="K57" s="69" t="s">
        <v>176</v>
      </c>
      <c r="L57" s="69"/>
      <c r="M57" s="372">
        <f>L20</f>
        <v>0</v>
      </c>
      <c r="N57" s="188"/>
      <c r="O57" s="188"/>
      <c r="P57" s="67"/>
      <c r="Q57" s="155"/>
    </row>
    <row r="58" spans="2:17">
      <c r="H58" s="154"/>
      <c r="J58" s="38"/>
      <c r="K58" s="270" t="s">
        <v>177</v>
      </c>
      <c r="L58" s="66"/>
      <c r="M58" s="125">
        <f>M36</f>
        <v>0</v>
      </c>
      <c r="N58" s="188"/>
      <c r="O58" s="188"/>
      <c r="P58" s="67"/>
      <c r="Q58" s="155"/>
    </row>
    <row r="59" spans="2:17">
      <c r="H59" s="154"/>
      <c r="J59" s="38"/>
      <c r="K59" s="64" t="s">
        <v>178</v>
      </c>
      <c r="L59" s="66"/>
      <c r="M59" s="132" t="e">
        <f>M58/M57</f>
        <v>#DIV/0!</v>
      </c>
      <c r="N59" s="378"/>
      <c r="O59" s="62"/>
      <c r="P59" s="67"/>
      <c r="Q59" s="155"/>
    </row>
    <row r="60" spans="2:17" ht="7.2" customHeight="1">
      <c r="H60" s="154"/>
      <c r="J60" s="38"/>
      <c r="K60" s="64"/>
      <c r="L60" s="66"/>
      <c r="M60" s="378"/>
      <c r="N60" s="378"/>
      <c r="O60" s="62"/>
      <c r="P60" s="67"/>
      <c r="Q60" s="155"/>
    </row>
    <row r="61" spans="2:17" ht="31.2">
      <c r="H61" s="154"/>
      <c r="J61" s="38"/>
      <c r="K61" s="69" t="s">
        <v>179</v>
      </c>
      <c r="L61" s="69"/>
      <c r="M61" s="370"/>
      <c r="N61" s="377" t="s">
        <v>171</v>
      </c>
      <c r="O61" s="68"/>
      <c r="P61" s="190"/>
      <c r="Q61" s="155"/>
    </row>
    <row r="62" spans="2:17">
      <c r="H62" s="154"/>
      <c r="J62" s="38"/>
      <c r="K62" s="69"/>
      <c r="L62" s="69"/>
      <c r="M62" s="69"/>
      <c r="N62" s="371"/>
      <c r="O62" s="68"/>
      <c r="P62" s="190"/>
      <c r="Q62" s="155"/>
    </row>
    <row r="63" spans="2:17" ht="27.45" customHeight="1" thickBot="1">
      <c r="H63" s="154"/>
      <c r="J63" s="38"/>
      <c r="K63" s="302" t="s">
        <v>108</v>
      </c>
      <c r="L63" s="302"/>
      <c r="M63" s="302"/>
      <c r="N63" s="302"/>
      <c r="O63" s="389"/>
      <c r="P63" s="223"/>
      <c r="Q63" s="155"/>
    </row>
    <row r="64" spans="2:17">
      <c r="H64" s="154"/>
      <c r="J64" s="38"/>
      <c r="K64" s="492"/>
      <c r="L64" s="492"/>
      <c r="M64" s="492"/>
      <c r="N64" s="492"/>
      <c r="O64" s="492"/>
      <c r="P64" s="221"/>
      <c r="Q64" s="155"/>
    </row>
    <row r="65" spans="8:17">
      <c r="H65" s="154"/>
      <c r="J65" s="38"/>
      <c r="K65" s="492"/>
      <c r="L65" s="492"/>
      <c r="M65" s="492"/>
      <c r="N65" s="492"/>
      <c r="O65" s="492"/>
      <c r="P65" s="222"/>
      <c r="Q65" s="155"/>
    </row>
    <row r="66" spans="8:17">
      <c r="H66" s="154"/>
      <c r="J66" s="38"/>
      <c r="K66" s="492"/>
      <c r="L66" s="492"/>
      <c r="M66" s="492"/>
      <c r="N66" s="492"/>
      <c r="O66" s="492"/>
      <c r="P66" s="223"/>
      <c r="Q66" s="155"/>
    </row>
    <row r="67" spans="8:17">
      <c r="H67" s="154"/>
      <c r="J67" s="38"/>
      <c r="K67" s="492"/>
      <c r="L67" s="492"/>
      <c r="M67" s="492"/>
      <c r="N67" s="492"/>
      <c r="O67" s="492"/>
      <c r="P67" s="221"/>
      <c r="Q67" s="155"/>
    </row>
    <row r="68" spans="8:17">
      <c r="H68" s="154"/>
      <c r="J68" s="38"/>
      <c r="K68" s="492"/>
      <c r="L68" s="492"/>
      <c r="M68" s="492"/>
      <c r="N68" s="492"/>
      <c r="O68" s="492"/>
      <c r="P68" s="221"/>
      <c r="Q68" s="155"/>
    </row>
    <row r="69" spans="8:17" ht="31.2" customHeight="1">
      <c r="H69" s="154"/>
      <c r="J69" s="38"/>
      <c r="K69" s="492"/>
      <c r="L69" s="492"/>
      <c r="M69" s="492"/>
      <c r="N69" s="492"/>
      <c r="O69" s="492"/>
      <c r="P69" s="190"/>
      <c r="Q69" s="155"/>
    </row>
    <row r="70" spans="8:17" ht="63" customHeight="1">
      <c r="H70" s="154"/>
      <c r="J70" s="38"/>
      <c r="K70" s="492"/>
      <c r="L70" s="492"/>
      <c r="M70" s="492"/>
      <c r="N70" s="492"/>
      <c r="O70" s="492"/>
      <c r="P70" s="223"/>
      <c r="Q70" s="155"/>
    </row>
    <row r="71" spans="8:17">
      <c r="H71" s="154"/>
      <c r="J71" s="38"/>
      <c r="K71" s="222"/>
      <c r="L71" s="222"/>
      <c r="M71" s="222"/>
      <c r="N71" s="222"/>
      <c r="O71" s="222"/>
      <c r="P71" s="221"/>
      <c r="Q71" s="155"/>
    </row>
  </sheetData>
  <sheetProtection algorithmName="SHA-512" hashValue="FItteeAWPFsJ4BRltYMPICKyTykAOzBbATIM80dzPVlbYOypnQXLe1fuvdows6IZEZtqlMM+p3zStta+GqinYA==" saltValue="2udEHQZGOR5hCfI41IDXKw==" spinCount="100000" sheet="1" formatRows="0" selectLockedCells="1"/>
  <dataConsolidate/>
  <mergeCells count="35">
    <mergeCell ref="K64:O70"/>
    <mergeCell ref="K40:L40"/>
    <mergeCell ref="K37:L37"/>
    <mergeCell ref="B42:G42"/>
    <mergeCell ref="B39:G41"/>
    <mergeCell ref="B38:G38"/>
    <mergeCell ref="K38:N38"/>
    <mergeCell ref="K41:L41"/>
    <mergeCell ref="B46:G46"/>
    <mergeCell ref="B1:H1"/>
    <mergeCell ref="K2:N2"/>
    <mergeCell ref="B2:G2"/>
    <mergeCell ref="B3:G3"/>
    <mergeCell ref="K3:N3"/>
    <mergeCell ref="K1:O1"/>
    <mergeCell ref="C4:D4"/>
    <mergeCell ref="C5:D5"/>
    <mergeCell ref="C6:D6"/>
    <mergeCell ref="B44:G44"/>
    <mergeCell ref="B35:C36"/>
    <mergeCell ref="B22:G22"/>
    <mergeCell ref="C16:D16"/>
    <mergeCell ref="C17:D17"/>
    <mergeCell ref="C18:D18"/>
    <mergeCell ref="C19:D19"/>
    <mergeCell ref="B20:C20"/>
    <mergeCell ref="C12:D12"/>
    <mergeCell ref="C13:D13"/>
    <mergeCell ref="C14:D14"/>
    <mergeCell ref="C7:D7"/>
    <mergeCell ref="C8:D8"/>
    <mergeCell ref="C9:D9"/>
    <mergeCell ref="C10:D10"/>
    <mergeCell ref="C11:D11"/>
    <mergeCell ref="C15:D15"/>
  </mergeCells>
  <dataValidations count="1">
    <dataValidation type="list" allowBlank="1" showInputMessage="1" showErrorMessage="1" prompt="Choisir" sqref="M61 M49 M55" xr:uid="{C46A3C3B-0262-4FEC-A4A3-37FC002F2193}">
      <formula1>OuiNon</formula1>
    </dataValidation>
  </dataValidations>
  <pageMargins left="0.7" right="0.7" top="0.75" bottom="0.75" header="0.3" footer="0.3"/>
  <pageSetup paperSize="5" scale="6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13496D-2346-4E80-997E-DEADD9DF58B4}">
          <x14:formula1>
            <xm:f>'Menu déroulant'!$E$3:$E$4</xm:f>
          </x14:formula1>
          <xm:sqref>L53:L55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rgb="FFC00000"/>
    <pageSetUpPr fitToPage="1"/>
  </sheetPr>
  <dimension ref="A1:L18"/>
  <sheetViews>
    <sheetView showGridLines="0" tabSelected="1" zoomScale="70" zoomScaleNormal="70" workbookViewId="0">
      <selection activeCell="P18" sqref="P18"/>
    </sheetView>
  </sheetViews>
  <sheetFormatPr baseColWidth="10" defaultColWidth="10.6640625" defaultRowHeight="14.4"/>
  <cols>
    <col min="1" max="2" width="1.33203125" style="63" customWidth="1"/>
    <col min="3" max="3" width="16.5546875" style="63" customWidth="1"/>
    <col min="4" max="4" width="25" style="63" customWidth="1"/>
    <col min="5" max="5" width="10.6640625" style="63"/>
    <col min="6" max="6" width="54.6640625" style="63" customWidth="1"/>
    <col min="7" max="7" width="18.33203125" style="63" customWidth="1"/>
    <col min="8" max="9" width="1.44140625" style="63" customWidth="1"/>
    <col min="10" max="16384" width="10.6640625" style="63"/>
  </cols>
  <sheetData>
    <row r="1" spans="1:12" ht="34.200000000000003" customHeight="1">
      <c r="A1" s="158"/>
      <c r="B1" s="62"/>
      <c r="C1" s="196" t="s">
        <v>0</v>
      </c>
      <c r="D1" s="197"/>
      <c r="E1" s="197"/>
      <c r="F1" s="197"/>
      <c r="G1" s="197"/>
      <c r="H1" s="62"/>
    </row>
    <row r="2" spans="1:12" ht="22.2" customHeight="1" thickBot="1">
      <c r="A2" s="158"/>
      <c r="B2" s="62"/>
      <c r="C2" s="186"/>
      <c r="D2" s="185"/>
      <c r="E2" s="185"/>
      <c r="F2" s="185"/>
      <c r="G2" s="185"/>
      <c r="H2" s="62"/>
    </row>
    <row r="3" spans="1:12" ht="23.25" customHeight="1">
      <c r="A3" s="158"/>
      <c r="B3" s="62"/>
      <c r="C3" s="51"/>
      <c r="D3" s="62"/>
      <c r="E3" s="62"/>
      <c r="F3" s="62"/>
      <c r="G3" s="62"/>
      <c r="H3" s="62"/>
    </row>
    <row r="4" spans="1:12">
      <c r="A4" s="158"/>
      <c r="B4" s="62"/>
      <c r="C4" s="86" t="s">
        <v>180</v>
      </c>
      <c r="D4" s="92"/>
      <c r="E4" s="84" t="s">
        <v>181</v>
      </c>
      <c r="F4" s="62"/>
      <c r="G4" s="62"/>
      <c r="H4" s="62"/>
    </row>
    <row r="5" spans="1:12">
      <c r="A5" s="158"/>
      <c r="B5" s="62"/>
      <c r="C5" s="62"/>
      <c r="D5" s="62"/>
      <c r="E5" s="62"/>
      <c r="F5" s="62"/>
      <c r="G5" s="62"/>
      <c r="H5" s="62"/>
    </row>
    <row r="6" spans="1:12" ht="108.45" customHeight="1">
      <c r="A6" s="158"/>
      <c r="B6" s="62"/>
      <c r="C6" s="500" t="s">
        <v>182</v>
      </c>
      <c r="D6" s="500"/>
      <c r="E6" s="500"/>
      <c r="F6" s="500"/>
      <c r="G6" s="500"/>
      <c r="H6" s="62"/>
    </row>
    <row r="7" spans="1:12" ht="35.25" customHeight="1">
      <c r="A7" s="158"/>
      <c r="B7" s="62"/>
      <c r="C7" s="93"/>
      <c r="D7" s="62" t="s">
        <v>183</v>
      </c>
      <c r="E7" s="62"/>
      <c r="F7" s="62"/>
      <c r="G7" s="62"/>
      <c r="H7" s="62"/>
    </row>
    <row r="8" spans="1:12" ht="24" customHeight="1">
      <c r="A8" s="158"/>
      <c r="B8" s="62"/>
      <c r="C8" s="93"/>
      <c r="D8" s="504" t="s">
        <v>184</v>
      </c>
      <c r="E8" s="504"/>
      <c r="F8" s="504"/>
      <c r="G8" s="504"/>
      <c r="H8" s="62"/>
    </row>
    <row r="9" spans="1:12" ht="24" customHeight="1">
      <c r="A9" s="158"/>
      <c r="B9" s="62"/>
      <c r="C9" s="62"/>
      <c r="D9" s="62"/>
      <c r="E9" s="62"/>
      <c r="F9" s="62"/>
      <c r="G9" s="62"/>
      <c r="H9" s="62"/>
    </row>
    <row r="10" spans="1:12" ht="24" customHeight="1">
      <c r="A10" s="158"/>
      <c r="B10" s="62"/>
      <c r="C10" s="503" t="s">
        <v>185</v>
      </c>
      <c r="D10" s="503"/>
      <c r="E10" s="62"/>
      <c r="F10" s="62"/>
      <c r="G10" s="62"/>
      <c r="H10" s="62"/>
    </row>
    <row r="11" spans="1:12" ht="61.5" customHeight="1">
      <c r="A11" s="158"/>
      <c r="B11" s="62"/>
      <c r="C11" s="501" t="s">
        <v>186</v>
      </c>
      <c r="D11" s="502"/>
      <c r="E11" s="502"/>
      <c r="F11" s="502"/>
      <c r="G11" s="502"/>
      <c r="H11" s="62"/>
    </row>
    <row r="12" spans="1:12" ht="92.7" customHeight="1">
      <c r="A12" s="158"/>
      <c r="B12" s="62"/>
      <c r="C12" s="505" t="s">
        <v>187</v>
      </c>
      <c r="D12" s="505"/>
      <c r="E12" s="505"/>
      <c r="F12" s="505"/>
      <c r="G12" s="263" t="s">
        <v>183</v>
      </c>
      <c r="H12" s="62"/>
      <c r="L12" s="264"/>
    </row>
    <row r="13" spans="1:12">
      <c r="A13" s="158"/>
      <c r="B13" s="62"/>
      <c r="C13" s="62"/>
      <c r="D13" s="62"/>
      <c r="E13" s="62"/>
      <c r="F13" s="62"/>
      <c r="G13" s="62"/>
      <c r="H13" s="62"/>
    </row>
    <row r="14" spans="1:12">
      <c r="A14" s="158"/>
      <c r="B14" s="62"/>
      <c r="C14" s="86" t="s">
        <v>188</v>
      </c>
      <c r="D14" s="62"/>
      <c r="E14" s="62"/>
      <c r="F14" s="62"/>
      <c r="G14" s="62"/>
      <c r="H14" s="62"/>
    </row>
    <row r="15" spans="1:12" ht="32.700000000000003" customHeight="1">
      <c r="A15" s="158"/>
      <c r="B15" s="62"/>
      <c r="C15" s="500" t="s">
        <v>189</v>
      </c>
      <c r="D15" s="500"/>
      <c r="E15" s="500"/>
      <c r="F15" s="500"/>
      <c r="G15" s="500"/>
      <c r="H15" s="62"/>
    </row>
    <row r="16" spans="1:12" ht="32.700000000000003" customHeight="1">
      <c r="A16" s="158"/>
      <c r="B16" s="62"/>
      <c r="C16" s="62"/>
      <c r="D16" s="62"/>
      <c r="E16" s="62"/>
      <c r="F16" s="62"/>
      <c r="G16" s="62"/>
      <c r="H16" s="62"/>
    </row>
    <row r="17" spans="1:2">
      <c r="A17" s="158"/>
      <c r="B17" s="62"/>
    </row>
    <row r="18" spans="1:2">
      <c r="A18" s="158"/>
      <c r="B18" s="62"/>
    </row>
  </sheetData>
  <sheetProtection formatRows="0" selectLockedCells="1"/>
  <mergeCells count="6">
    <mergeCell ref="C6:G6"/>
    <mergeCell ref="C11:G11"/>
    <mergeCell ref="C10:D10"/>
    <mergeCell ref="D8:G8"/>
    <mergeCell ref="C15:G15"/>
    <mergeCell ref="C12:F12"/>
  </mergeCells>
  <pageMargins left="0.7" right="0.7" top="0.75" bottom="0.75" header="0.3" footer="0.3"/>
  <pageSetup paperSize="5"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locked="0" defaultSize="0" autoFill="0" autoLine="0" autoPict="0" altText="">
                <anchor moveWithCells="1">
                  <from>
                    <xdr:col>2</xdr:col>
                    <xdr:colOff>723900</xdr:colOff>
                    <xdr:row>6</xdr:row>
                    <xdr:rowOff>220980</xdr:rowOff>
                  </from>
                  <to>
                    <xdr:col>2</xdr:col>
                    <xdr:colOff>914400</xdr:colOff>
                    <xdr:row>7</xdr:row>
                    <xdr:rowOff>30480</xdr:rowOff>
                  </to>
                </anchor>
              </controlPr>
            </control>
          </mc:Choice>
        </mc:AlternateContent>
        <mc:AlternateContent xmlns:mc="http://schemas.openxmlformats.org/markup-compatibility/2006">
          <mc:Choice Requires="x14">
            <control shapeId="118786" r:id="rId5" name="Check Box 2">
              <controlPr locked="0" defaultSize="0" autoFill="0" autoLine="0" autoPict="0" altText="">
                <anchor moveWithCells="1">
                  <from>
                    <xdr:col>2</xdr:col>
                    <xdr:colOff>723900</xdr:colOff>
                    <xdr:row>7</xdr:row>
                    <xdr:rowOff>76200</xdr:rowOff>
                  </from>
                  <to>
                    <xdr:col>2</xdr:col>
                    <xdr:colOff>914400</xdr:colOff>
                    <xdr:row>8</xdr:row>
                    <xdr:rowOff>30480</xdr:rowOff>
                  </to>
                </anchor>
              </controlPr>
            </control>
          </mc:Choice>
        </mc:AlternateContent>
        <mc:AlternateContent xmlns:mc="http://schemas.openxmlformats.org/markup-compatibility/2006">
          <mc:Choice Requires="x14">
            <control shapeId="118790" r:id="rId6" name="Check Box 6">
              <controlPr locked="0" defaultSize="0" autoFill="0" autoLine="0" autoPict="0" altText="">
                <anchor moveWithCells="1">
                  <from>
                    <xdr:col>6</xdr:col>
                    <xdr:colOff>114300</xdr:colOff>
                    <xdr:row>11</xdr:row>
                    <xdr:rowOff>388620</xdr:rowOff>
                  </from>
                  <to>
                    <xdr:col>6</xdr:col>
                    <xdr:colOff>297180</xdr:colOff>
                    <xdr:row>11</xdr:row>
                    <xdr:rowOff>640080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rgb="FFFF5B5B"/>
    <pageSetUpPr fitToPage="1"/>
  </sheetPr>
  <dimension ref="A1:S32"/>
  <sheetViews>
    <sheetView showGridLines="0" topLeftCell="A6" zoomScale="80" zoomScaleNormal="80" workbookViewId="0">
      <selection activeCell="D7" sqref="D7:H7"/>
    </sheetView>
  </sheetViews>
  <sheetFormatPr baseColWidth="10" defaultColWidth="11.44140625" defaultRowHeight="23.4"/>
  <cols>
    <col min="1" max="1" width="1.33203125" style="95" customWidth="1"/>
    <col min="2" max="2" width="4.6640625" style="63" customWidth="1"/>
    <col min="3" max="3" width="31.5546875" style="63" customWidth="1"/>
    <col min="4" max="4" width="25.33203125" style="63" customWidth="1"/>
    <col min="5" max="5" width="8.33203125" style="63" customWidth="1"/>
    <col min="6" max="7" width="15.5546875" style="63" customWidth="1"/>
    <col min="8" max="8" width="18.44140625" style="63" customWidth="1"/>
    <col min="9" max="9" width="1.44140625" style="63" customWidth="1"/>
    <col min="10" max="10" width="1.33203125" style="95" customWidth="1"/>
    <col min="11" max="11" width="11.44140625" style="87"/>
    <col min="12" max="12" width="66.44140625" style="87" customWidth="1"/>
    <col min="13" max="18" width="11.44140625" style="87"/>
    <col min="19" max="16384" width="11.44140625" style="63"/>
  </cols>
  <sheetData>
    <row r="1" spans="1:19" s="85" customFormat="1" ht="41.7" customHeight="1">
      <c r="A1" s="254"/>
      <c r="B1" s="396" t="s">
        <v>0</v>
      </c>
      <c r="C1" s="396"/>
      <c r="D1" s="396"/>
      <c r="E1" s="396"/>
      <c r="F1" s="396"/>
      <c r="G1" s="396"/>
      <c r="H1" s="396"/>
      <c r="I1" s="196"/>
      <c r="J1" s="254"/>
      <c r="K1" s="88"/>
      <c r="L1" s="88"/>
      <c r="M1" s="88"/>
      <c r="N1" s="88"/>
      <c r="O1" s="88"/>
      <c r="P1" s="88"/>
      <c r="Q1" s="88"/>
      <c r="R1" s="88"/>
    </row>
    <row r="2" spans="1:19" s="85" customFormat="1" ht="24" thickBot="1">
      <c r="A2" s="254"/>
      <c r="B2" s="463"/>
      <c r="C2" s="463"/>
      <c r="D2" s="463"/>
      <c r="E2" s="463"/>
      <c r="F2" s="463"/>
      <c r="G2" s="463"/>
      <c r="H2" s="463"/>
      <c r="I2" s="186"/>
      <c r="J2" s="254"/>
      <c r="K2" s="88"/>
      <c r="L2" s="88"/>
      <c r="M2" s="88"/>
      <c r="N2" s="88"/>
      <c r="O2" s="88"/>
      <c r="P2" s="88"/>
      <c r="Q2" s="88"/>
      <c r="R2" s="88"/>
    </row>
    <row r="3" spans="1:19" s="85" customFormat="1" ht="32.25" customHeight="1" thickBot="1">
      <c r="A3" s="254"/>
      <c r="B3" s="459" t="s">
        <v>190</v>
      </c>
      <c r="C3" s="459"/>
      <c r="D3" s="459"/>
      <c r="E3" s="258"/>
      <c r="F3" s="258"/>
      <c r="G3" s="258"/>
      <c r="H3" s="258"/>
      <c r="I3" s="5"/>
      <c r="J3" s="254"/>
      <c r="K3" s="88"/>
      <c r="L3" s="100"/>
      <c r="M3" s="88"/>
      <c r="N3" s="88"/>
      <c r="O3" s="88"/>
      <c r="P3" s="88"/>
      <c r="Q3" s="88"/>
      <c r="R3" s="88"/>
    </row>
    <row r="4" spans="1:19" s="85" customFormat="1" ht="43.5" customHeight="1">
      <c r="A4" s="254"/>
      <c r="B4" s="514" t="s">
        <v>191</v>
      </c>
      <c r="C4" s="514"/>
      <c r="D4" s="519">
        <f>Demandeur!C4</f>
        <v>0</v>
      </c>
      <c r="E4" s="520"/>
      <c r="F4" s="520"/>
      <c r="G4" s="520"/>
      <c r="H4" s="520"/>
      <c r="I4" s="5"/>
      <c r="J4" s="254"/>
      <c r="K4" s="88"/>
      <c r="L4" s="100"/>
      <c r="M4" s="88"/>
      <c r="N4" s="88"/>
      <c r="O4" s="88"/>
      <c r="P4" s="88"/>
      <c r="Q4" s="88"/>
      <c r="R4" s="88"/>
    </row>
    <row r="5" spans="1:19" ht="32.25" customHeight="1">
      <c r="A5" s="255"/>
      <c r="B5" s="515" t="s">
        <v>192</v>
      </c>
      <c r="C5" s="515"/>
      <c r="D5" s="521">
        <f>Demandeur!C15</f>
        <v>0</v>
      </c>
      <c r="E5" s="521"/>
      <c r="F5" s="521"/>
      <c r="G5" s="521"/>
      <c r="H5" s="521"/>
      <c r="I5" s="84"/>
      <c r="J5" s="255"/>
      <c r="L5" s="99"/>
    </row>
    <row r="6" spans="1:19" ht="370.2" customHeight="1">
      <c r="A6" s="255"/>
      <c r="B6" s="506" t="s">
        <v>193</v>
      </c>
      <c r="C6" s="507"/>
      <c r="D6" s="508">
        <f>'Description de l''enjeu'!C4</f>
        <v>0</v>
      </c>
      <c r="E6" s="509"/>
      <c r="F6" s="509"/>
      <c r="G6" s="509"/>
      <c r="H6" s="509"/>
      <c r="I6" s="84"/>
      <c r="J6" s="255"/>
      <c r="L6" s="99"/>
    </row>
    <row r="7" spans="1:19" ht="36" customHeight="1">
      <c r="A7" s="255"/>
      <c r="B7" s="510" t="s">
        <v>194</v>
      </c>
      <c r="C7" s="510"/>
      <c r="D7" s="511" t="s">
        <v>195</v>
      </c>
      <c r="E7" s="511"/>
      <c r="F7" s="511"/>
      <c r="G7" s="511"/>
      <c r="H7" s="511"/>
      <c r="I7" s="84"/>
      <c r="J7" s="255"/>
      <c r="L7" s="99"/>
    </row>
    <row r="8" spans="1:19" ht="28.95" customHeight="1">
      <c r="A8" s="255"/>
      <c r="B8" s="516" t="s">
        <v>196</v>
      </c>
      <c r="C8" s="517"/>
      <c r="D8" s="522" t="e" cm="1" vm="1">
        <f t="array" aca="1" ref="D8" ca="1">'Description de l''enjeu'!C8:C10</f>
        <v>#VALUE!</v>
      </c>
      <c r="E8" s="523"/>
      <c r="F8" s="523"/>
      <c r="G8" s="523"/>
      <c r="H8" s="523"/>
      <c r="I8" s="84"/>
      <c r="J8" s="255"/>
      <c r="L8" s="99"/>
    </row>
    <row r="9" spans="1:19" ht="28.95" customHeight="1">
      <c r="A9" s="255"/>
      <c r="B9" s="469" t="s">
        <v>197</v>
      </c>
      <c r="C9" s="469"/>
      <c r="D9" s="524">
        <f>Budget!M51</f>
        <v>0</v>
      </c>
      <c r="E9" s="524"/>
      <c r="F9" s="524"/>
      <c r="G9" s="524"/>
      <c r="H9" s="524"/>
      <c r="I9" s="84"/>
      <c r="J9" s="255"/>
      <c r="L9" s="99"/>
    </row>
    <row r="10" spans="1:19" ht="28.95" customHeight="1">
      <c r="A10" s="255"/>
      <c r="B10" s="518" t="s">
        <v>198</v>
      </c>
      <c r="C10" s="518"/>
      <c r="D10" s="512">
        <f>Budget!M57</f>
        <v>0</v>
      </c>
      <c r="E10" s="512"/>
      <c r="F10" s="512"/>
      <c r="G10" s="512"/>
      <c r="H10" s="512"/>
      <c r="I10" s="84"/>
      <c r="J10" s="255"/>
      <c r="M10" s="99"/>
      <c r="S10" s="87"/>
    </row>
    <row r="11" spans="1:19" ht="28.95" customHeight="1">
      <c r="A11" s="255"/>
      <c r="B11" s="43"/>
      <c r="C11" s="43"/>
      <c r="D11" s="340"/>
      <c r="E11" s="340"/>
      <c r="F11" s="340"/>
      <c r="G11" s="340"/>
      <c r="H11" s="340"/>
      <c r="I11" s="84"/>
      <c r="J11" s="255"/>
      <c r="M11" s="99"/>
      <c r="S11" s="87"/>
    </row>
    <row r="12" spans="1:19" ht="31.5" customHeight="1">
      <c r="A12" s="255"/>
      <c r="B12" s="394" t="s">
        <v>59</v>
      </c>
      <c r="C12" s="394"/>
      <c r="D12" s="525">
        <f>Demandeur!C17</f>
        <v>0</v>
      </c>
      <c r="E12" s="526"/>
      <c r="F12" s="526"/>
      <c r="G12" s="526"/>
      <c r="H12" s="527"/>
      <c r="I12" s="84"/>
      <c r="J12" s="255"/>
      <c r="L12" s="99"/>
    </row>
    <row r="13" spans="1:19">
      <c r="A13" s="255"/>
      <c r="B13" s="394" t="s">
        <v>60</v>
      </c>
      <c r="C13" s="394"/>
      <c r="D13" s="525">
        <f>Demandeur!I17</f>
        <v>0</v>
      </c>
      <c r="E13" s="526"/>
      <c r="F13" s="526"/>
      <c r="G13" s="526"/>
      <c r="H13" s="527"/>
      <c r="I13" s="96"/>
      <c r="J13" s="255"/>
      <c r="L13" s="99"/>
    </row>
    <row r="14" spans="1:19" ht="47.25" customHeight="1">
      <c r="A14" s="255"/>
      <c r="B14" s="529"/>
      <c r="C14" s="529"/>
      <c r="D14" s="529"/>
      <c r="E14" s="84"/>
      <c r="F14" s="84"/>
      <c r="G14" s="84"/>
      <c r="H14" s="84"/>
      <c r="I14" s="67"/>
      <c r="J14" s="255"/>
      <c r="L14" s="99"/>
    </row>
    <row r="15" spans="1:19" ht="47.25" customHeight="1">
      <c r="A15" s="255"/>
      <c r="B15" s="513" t="s">
        <v>199</v>
      </c>
      <c r="C15" s="513"/>
      <c r="D15" s="513"/>
      <c r="E15" s="513"/>
      <c r="F15" s="513"/>
      <c r="G15" s="513"/>
      <c r="H15" s="513"/>
      <c r="I15" s="67"/>
      <c r="J15" s="255"/>
      <c r="L15" s="99"/>
    </row>
    <row r="16" spans="1:19">
      <c r="A16" s="255"/>
      <c r="B16" s="93"/>
      <c r="C16" s="469" t="s">
        <v>200</v>
      </c>
      <c r="D16" s="469"/>
      <c r="E16" s="469"/>
      <c r="F16" s="469"/>
      <c r="G16" s="469"/>
      <c r="H16" s="469"/>
      <c r="I16" s="67"/>
      <c r="J16" s="255"/>
      <c r="L16" s="99"/>
    </row>
    <row r="17" spans="1:19" ht="48" customHeight="1">
      <c r="A17" s="255"/>
      <c r="B17" s="93"/>
      <c r="C17" s="469" t="s">
        <v>201</v>
      </c>
      <c r="D17" s="469"/>
      <c r="E17" s="469"/>
      <c r="F17" s="469"/>
      <c r="G17" s="469"/>
      <c r="H17" s="469"/>
      <c r="I17" s="67"/>
      <c r="J17" s="255"/>
      <c r="L17" s="99"/>
    </row>
    <row r="18" spans="1:19" ht="48" customHeight="1">
      <c r="A18" s="255"/>
      <c r="B18" s="93"/>
      <c r="C18" s="469" t="s">
        <v>202</v>
      </c>
      <c r="D18" s="469"/>
      <c r="E18" s="469"/>
      <c r="F18" s="469"/>
      <c r="G18" s="469"/>
      <c r="H18" s="469"/>
      <c r="I18" s="67"/>
      <c r="J18" s="255"/>
      <c r="L18" s="99"/>
    </row>
    <row r="19" spans="1:19">
      <c r="A19" s="255"/>
      <c r="B19" s="97"/>
      <c r="C19" s="142" t="s">
        <v>203</v>
      </c>
      <c r="D19" s="142"/>
      <c r="E19" s="142"/>
      <c r="F19" s="98"/>
      <c r="G19" s="98"/>
      <c r="H19" s="98"/>
      <c r="I19" s="76"/>
      <c r="J19" s="255"/>
      <c r="L19" s="99"/>
    </row>
    <row r="20" spans="1:19" ht="33" customHeight="1">
      <c r="A20" s="255"/>
      <c r="B20" s="93"/>
      <c r="C20" s="469" t="s">
        <v>204</v>
      </c>
      <c r="D20" s="469"/>
      <c r="E20" s="469"/>
      <c r="F20" s="469"/>
      <c r="G20" s="469"/>
      <c r="H20" s="469"/>
      <c r="I20" s="76"/>
      <c r="J20" s="255"/>
      <c r="L20" s="99"/>
    </row>
    <row r="21" spans="1:19" ht="59.4" customHeight="1">
      <c r="A21" s="255"/>
      <c r="B21" s="62"/>
      <c r="C21" s="75" t="s">
        <v>205</v>
      </c>
      <c r="D21" s="149" t="e">
        <f>#REF!</f>
        <v>#REF!</v>
      </c>
      <c r="E21" s="257"/>
      <c r="F21" s="272" t="s">
        <v>206</v>
      </c>
      <c r="G21" s="267" t="e">
        <f>#REF!</f>
        <v>#REF!</v>
      </c>
      <c r="H21" s="62"/>
      <c r="I21" s="76"/>
      <c r="J21" s="255"/>
      <c r="L21" s="99"/>
    </row>
    <row r="22" spans="1:19" ht="26.85" customHeight="1">
      <c r="A22" s="255"/>
      <c r="B22" s="62"/>
      <c r="C22" s="62"/>
      <c r="D22" s="62"/>
      <c r="E22" s="62"/>
      <c r="F22" s="62"/>
      <c r="G22" s="62"/>
      <c r="H22" s="257"/>
      <c r="I22" s="76"/>
      <c r="J22" s="255"/>
      <c r="L22" s="99"/>
    </row>
    <row r="23" spans="1:19" ht="72.75" customHeight="1">
      <c r="A23" s="255"/>
      <c r="B23" s="75"/>
      <c r="C23" s="75"/>
      <c r="D23" s="84"/>
      <c r="E23" s="84"/>
      <c r="F23" s="84"/>
      <c r="G23" s="84"/>
      <c r="H23" s="84"/>
      <c r="I23" s="75"/>
      <c r="J23" s="255"/>
      <c r="L23" s="99"/>
    </row>
    <row r="24" spans="1:19">
      <c r="A24" s="255"/>
      <c r="B24" s="528" t="s">
        <v>207</v>
      </c>
      <c r="C24" s="528"/>
      <c r="D24" s="528"/>
      <c r="E24" s="224"/>
      <c r="F24" s="224"/>
      <c r="G24" s="224"/>
      <c r="H24" s="224"/>
      <c r="I24" s="62"/>
      <c r="J24" s="255"/>
    </row>
    <row r="25" spans="1:19">
      <c r="A25" s="255"/>
      <c r="B25" s="530"/>
      <c r="C25" s="531"/>
      <c r="D25" s="531"/>
      <c r="E25" s="531"/>
      <c r="F25" s="531"/>
      <c r="G25" s="531"/>
      <c r="H25" s="532"/>
      <c r="I25" s="62"/>
      <c r="J25" s="255"/>
    </row>
    <row r="26" spans="1:19">
      <c r="A26" s="255"/>
      <c r="B26" s="62"/>
      <c r="C26" s="62"/>
      <c r="D26" s="62"/>
      <c r="E26" s="62"/>
      <c r="F26" s="62"/>
      <c r="G26" s="62"/>
      <c r="H26" s="62"/>
      <c r="I26" s="62"/>
      <c r="J26" s="255"/>
      <c r="S26" s="87"/>
    </row>
    <row r="27" spans="1:19">
      <c r="A27" s="255"/>
      <c r="B27" s="62"/>
      <c r="C27" s="62"/>
      <c r="D27" s="62"/>
      <c r="E27" s="62"/>
      <c r="F27" s="62"/>
      <c r="G27" s="62"/>
      <c r="H27" s="62"/>
      <c r="I27" s="62"/>
      <c r="J27" s="255"/>
      <c r="S27" s="87"/>
    </row>
    <row r="28" spans="1:19">
      <c r="A28" s="255"/>
      <c r="B28" s="62"/>
      <c r="C28" s="62"/>
      <c r="D28" s="62"/>
      <c r="E28" s="62"/>
      <c r="F28" s="62"/>
      <c r="G28" s="62"/>
      <c r="H28" s="62"/>
      <c r="I28" s="62"/>
      <c r="J28" s="255"/>
      <c r="S28" s="87"/>
    </row>
    <row r="29" spans="1:19">
      <c r="A29" s="255"/>
      <c r="B29" s="62"/>
      <c r="C29" s="62"/>
      <c r="D29" s="62"/>
      <c r="E29" s="62"/>
      <c r="F29" s="62"/>
      <c r="G29" s="62"/>
      <c r="H29" s="62"/>
      <c r="I29" s="62"/>
      <c r="J29" s="255"/>
      <c r="S29" s="87"/>
    </row>
    <row r="30" spans="1:19">
      <c r="A30" s="255"/>
      <c r="B30" s="62"/>
      <c r="C30" s="62"/>
      <c r="D30" s="62"/>
      <c r="E30" s="62"/>
      <c r="F30" s="62"/>
      <c r="G30" s="62"/>
      <c r="H30" s="62"/>
      <c r="I30" s="62"/>
      <c r="J30" s="255"/>
      <c r="S30" s="87"/>
    </row>
    <row r="31" spans="1:19">
      <c r="A31" s="255"/>
      <c r="B31" s="62"/>
      <c r="C31" s="62"/>
      <c r="D31" s="62"/>
      <c r="E31" s="62"/>
      <c r="F31" s="62"/>
      <c r="G31" s="62"/>
      <c r="H31" s="62"/>
      <c r="I31" s="62"/>
      <c r="J31" s="255"/>
      <c r="S31" s="87"/>
    </row>
    <row r="32" spans="1:19">
      <c r="A32" s="255"/>
      <c r="B32" s="62"/>
      <c r="C32" s="62"/>
      <c r="D32" s="62"/>
      <c r="E32" s="62"/>
      <c r="F32" s="62"/>
      <c r="G32" s="62"/>
      <c r="H32" s="62"/>
      <c r="I32" s="62"/>
      <c r="J32" s="255"/>
      <c r="S32" s="87"/>
    </row>
  </sheetData>
  <sheetProtection formatRows="0" selectLockedCells="1"/>
  <mergeCells count="29">
    <mergeCell ref="D13:H13"/>
    <mergeCell ref="B24:D24"/>
    <mergeCell ref="B14:D14"/>
    <mergeCell ref="B25:H25"/>
    <mergeCell ref="C16:H16"/>
    <mergeCell ref="C17:H17"/>
    <mergeCell ref="C20:H20"/>
    <mergeCell ref="C18:H18"/>
    <mergeCell ref="B2:H2"/>
    <mergeCell ref="B1:H1"/>
    <mergeCell ref="B15:H15"/>
    <mergeCell ref="B4:C4"/>
    <mergeCell ref="B5:C5"/>
    <mergeCell ref="B8:C8"/>
    <mergeCell ref="B9:C9"/>
    <mergeCell ref="B10:C10"/>
    <mergeCell ref="B3:D3"/>
    <mergeCell ref="D4:H4"/>
    <mergeCell ref="D5:H5"/>
    <mergeCell ref="D8:H8"/>
    <mergeCell ref="D9:H9"/>
    <mergeCell ref="B12:C12"/>
    <mergeCell ref="D12:H12"/>
    <mergeCell ref="B13:C13"/>
    <mergeCell ref="B6:C6"/>
    <mergeCell ref="D6:H6"/>
    <mergeCell ref="B7:C7"/>
    <mergeCell ref="D7:H7"/>
    <mergeCell ref="D10:H10"/>
  </mergeCells>
  <pageMargins left="0.23622047244094491" right="0.23622047244094491" top="0.35433070866141736" bottom="0.35433070866141736" header="0.31496062992125984" footer="0.31496062992125984"/>
  <pageSetup paperSize="5" scale="3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locked="0" defaultSize="0" autoFill="0" autoLine="0" autoPict="0" altText="">
                <anchor moveWithCells="1">
                  <from>
                    <xdr:col>1</xdr:col>
                    <xdr:colOff>38100</xdr:colOff>
                    <xdr:row>19</xdr:row>
                    <xdr:rowOff>129540</xdr:rowOff>
                  </from>
                  <to>
                    <xdr:col>1</xdr:col>
                    <xdr:colOff>228600</xdr:colOff>
                    <xdr:row>20</xdr:row>
                    <xdr:rowOff>106680</xdr:rowOff>
                  </to>
                </anchor>
              </controlPr>
            </control>
          </mc:Choice>
        </mc:AlternateContent>
        <mc:AlternateContent xmlns:mc="http://schemas.openxmlformats.org/markup-compatibility/2006">
          <mc:Choice Requires="x14">
            <control shapeId="32801" r:id="rId5" name="Check Box 33">
              <controlPr locked="0" defaultSize="0" autoFill="0" autoLine="0" autoPict="0" altText="">
                <anchor moveWithCells="1">
                  <from>
                    <xdr:col>1</xdr:col>
                    <xdr:colOff>45720</xdr:colOff>
                    <xdr:row>15</xdr:row>
                    <xdr:rowOff>121920</xdr:rowOff>
                  </from>
                  <to>
                    <xdr:col>1</xdr:col>
                    <xdr:colOff>228600</xdr:colOff>
                    <xdr:row>16</xdr:row>
                    <xdr:rowOff>220980</xdr:rowOff>
                  </to>
                </anchor>
              </controlPr>
            </control>
          </mc:Choice>
        </mc:AlternateContent>
        <mc:AlternateContent xmlns:mc="http://schemas.openxmlformats.org/markup-compatibility/2006">
          <mc:Choice Requires="x14">
            <control shapeId="32802" r:id="rId6" name="Check Box 34">
              <controlPr locked="0" defaultSize="0" autoFill="0" autoLine="0" autoPict="0" altText="">
                <anchor moveWithCells="1">
                  <from>
                    <xdr:col>1</xdr:col>
                    <xdr:colOff>45720</xdr:colOff>
                    <xdr:row>16</xdr:row>
                    <xdr:rowOff>167640</xdr:rowOff>
                  </from>
                  <to>
                    <xdr:col>1</xdr:col>
                    <xdr:colOff>228600</xdr:colOff>
                    <xdr:row>16</xdr:row>
                    <xdr:rowOff>441960</xdr:rowOff>
                  </to>
                </anchor>
              </controlPr>
            </control>
          </mc:Choice>
        </mc:AlternateContent>
        <mc:AlternateContent xmlns:mc="http://schemas.openxmlformats.org/markup-compatibility/2006">
          <mc:Choice Requires="x14">
            <control shapeId="32803" r:id="rId7" name="Check Box 35">
              <controlPr locked="0" defaultSize="0" autoFill="0" autoLine="0" autoPict="0" altText="">
                <anchor moveWithCells="1">
                  <from>
                    <xdr:col>1</xdr:col>
                    <xdr:colOff>45720</xdr:colOff>
                    <xdr:row>16</xdr:row>
                    <xdr:rowOff>121920</xdr:rowOff>
                  </from>
                  <to>
                    <xdr:col>1</xdr:col>
                    <xdr:colOff>228600</xdr:colOff>
                    <xdr:row>16</xdr:row>
                    <xdr:rowOff>502920</xdr:rowOff>
                  </to>
                </anchor>
              </controlPr>
            </control>
          </mc:Choice>
        </mc:AlternateContent>
        <mc:AlternateContent xmlns:mc="http://schemas.openxmlformats.org/markup-compatibility/2006">
          <mc:Choice Requires="x14">
            <control shapeId="32804" r:id="rId8" name="Check Box 36">
              <controlPr locked="0" defaultSize="0" autoFill="0" autoLine="0" autoPict="0" altText="">
                <anchor moveWithCells="1">
                  <from>
                    <xdr:col>1</xdr:col>
                    <xdr:colOff>45720</xdr:colOff>
                    <xdr:row>17</xdr:row>
                    <xdr:rowOff>167640</xdr:rowOff>
                  </from>
                  <to>
                    <xdr:col>1</xdr:col>
                    <xdr:colOff>228600</xdr:colOff>
                    <xdr:row>17</xdr:row>
                    <xdr:rowOff>441960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M1179"/>
  <sheetViews>
    <sheetView zoomScale="70" zoomScaleNormal="70" workbookViewId="0">
      <selection activeCell="M25" sqref="M25"/>
    </sheetView>
  </sheetViews>
  <sheetFormatPr baseColWidth="10" defaultColWidth="11.44140625" defaultRowHeight="14.4"/>
  <cols>
    <col min="1" max="1" width="32.6640625" style="63" customWidth="1"/>
    <col min="2" max="6" width="11.44140625" style="63"/>
    <col min="7" max="7" width="34.44140625" style="63" customWidth="1"/>
    <col min="8" max="10" width="10.5546875" style="63" customWidth="1"/>
    <col min="11" max="14" width="11.44140625" style="63"/>
    <col min="15" max="15" width="68.44140625" style="63" customWidth="1"/>
    <col min="16" max="16" width="85.44140625" style="63" bestFit="1" customWidth="1"/>
    <col min="17" max="17" width="51.6640625" style="63" customWidth="1"/>
    <col min="18" max="20" width="11.44140625" style="63"/>
    <col min="21" max="21" width="31.44140625" style="63" customWidth="1"/>
    <col min="22" max="22" width="11.44140625" style="63"/>
    <col min="23" max="23" width="50.5546875" style="63" bestFit="1" customWidth="1"/>
    <col min="24" max="24" width="19.6640625" style="63" customWidth="1"/>
    <col min="25" max="25" width="42.44140625" style="63" customWidth="1"/>
    <col min="26" max="26" width="33.33203125" style="63" customWidth="1"/>
    <col min="27" max="27" width="47.6640625" style="63" bestFit="1" customWidth="1"/>
    <col min="28" max="28" width="29.44140625" style="63" bestFit="1" customWidth="1"/>
    <col min="29" max="29" width="23.44140625" style="63" bestFit="1" customWidth="1"/>
    <col min="30" max="30" width="40.44140625" style="63" customWidth="1"/>
    <col min="31" max="31" width="29.5546875" style="63" customWidth="1"/>
    <col min="32" max="32" width="76.44140625" style="63" customWidth="1"/>
    <col min="33" max="33" width="11.44140625" style="63"/>
    <col min="34" max="34" width="109.6640625" style="63" customWidth="1"/>
    <col min="35" max="35" width="49.44140625" style="63" customWidth="1"/>
    <col min="36" max="36" width="78.5546875" style="63" customWidth="1"/>
    <col min="37" max="37" width="63.44140625" style="63" customWidth="1"/>
    <col min="38" max="38" width="25" style="63" customWidth="1"/>
    <col min="39" max="39" width="14.33203125" style="63" customWidth="1"/>
    <col min="40" max="40" width="34.6640625" style="63" customWidth="1"/>
    <col min="41" max="41" width="40.6640625" style="63" customWidth="1"/>
    <col min="42" max="42" width="11.44140625" style="63"/>
    <col min="43" max="43" width="36.44140625" style="63" bestFit="1" customWidth="1"/>
    <col min="44" max="46" width="11.44140625" style="63"/>
    <col min="47" max="47" width="18.33203125" style="63" customWidth="1"/>
    <col min="48" max="53" width="11.44140625" style="63"/>
    <col min="54" max="54" width="29.6640625" style="63" bestFit="1" customWidth="1"/>
    <col min="55" max="55" width="11.44140625" style="63"/>
    <col min="56" max="56" width="44.44140625" style="63" customWidth="1"/>
    <col min="57" max="57" width="11.44140625" style="129"/>
    <col min="58" max="58" width="28.44140625" style="129" bestFit="1" customWidth="1"/>
    <col min="59" max="59" width="43.6640625" style="63" bestFit="1" customWidth="1"/>
    <col min="60" max="60" width="64" style="63" customWidth="1"/>
    <col min="61" max="61" width="32.44140625" style="63" customWidth="1"/>
    <col min="62" max="62" width="34.6640625" style="63" customWidth="1"/>
    <col min="63" max="16384" width="11.44140625" style="63"/>
  </cols>
  <sheetData>
    <row r="1" spans="1:65">
      <c r="A1" s="94" t="s">
        <v>208</v>
      </c>
      <c r="C1" s="94" t="s">
        <v>209</v>
      </c>
      <c r="E1" s="94" t="s">
        <v>210</v>
      </c>
      <c r="G1" s="94" t="s">
        <v>65</v>
      </c>
      <c r="H1" s="94"/>
      <c r="I1" s="94" t="s">
        <v>211</v>
      </c>
      <c r="K1" s="194" t="s">
        <v>212</v>
      </c>
      <c r="M1" s="194" t="s">
        <v>213</v>
      </c>
      <c r="O1" s="94" t="s">
        <v>214</v>
      </c>
      <c r="P1" s="94" t="s">
        <v>215</v>
      </c>
      <c r="Q1" s="94" t="s">
        <v>216</v>
      </c>
      <c r="U1" s="63" t="s">
        <v>217</v>
      </c>
      <c r="W1" s="94" t="s">
        <v>218</v>
      </c>
      <c r="X1" s="94" t="s">
        <v>219</v>
      </c>
      <c r="Y1" s="110" t="s">
        <v>220</v>
      </c>
      <c r="Z1" s="194" t="s">
        <v>221</v>
      </c>
      <c r="AA1" s="194" t="s">
        <v>222</v>
      </c>
      <c r="AB1" s="194" t="s">
        <v>223</v>
      </c>
      <c r="AC1" s="194" t="s">
        <v>224</v>
      </c>
      <c r="AD1" s="194" t="s">
        <v>225</v>
      </c>
      <c r="AE1" s="94"/>
      <c r="AF1" s="194" t="s">
        <v>226</v>
      </c>
      <c r="AH1" s="194" t="s">
        <v>227</v>
      </c>
      <c r="AI1" s="194" t="s">
        <v>228</v>
      </c>
      <c r="AJ1" s="94" t="s">
        <v>229</v>
      </c>
      <c r="AK1" s="194" t="s">
        <v>230</v>
      </c>
      <c r="AL1" s="63" t="s">
        <v>231</v>
      </c>
      <c r="AM1" s="63" t="s">
        <v>232</v>
      </c>
      <c r="AN1" s="63" t="s">
        <v>233</v>
      </c>
      <c r="AO1" s="94" t="s">
        <v>234</v>
      </c>
      <c r="AP1" s="63" t="s">
        <v>232</v>
      </c>
      <c r="AQ1" s="63" t="s">
        <v>233</v>
      </c>
      <c r="AU1" s="533" t="s">
        <v>224</v>
      </c>
      <c r="AV1" s="535" t="s">
        <v>235</v>
      </c>
      <c r="AW1" s="535"/>
      <c r="AX1" s="535"/>
      <c r="AY1" s="535"/>
      <c r="BB1" s="94" t="s">
        <v>236</v>
      </c>
      <c r="BD1" s="111" t="s">
        <v>237</v>
      </c>
      <c r="BE1" s="129" t="s">
        <v>238</v>
      </c>
      <c r="BF1" s="129" t="s">
        <v>239</v>
      </c>
      <c r="BG1" s="94" t="s">
        <v>240</v>
      </c>
      <c r="BH1" s="94" t="s">
        <v>241</v>
      </c>
      <c r="BI1" s="94" t="s">
        <v>242</v>
      </c>
      <c r="BJ1" s="63" t="s">
        <v>243</v>
      </c>
    </row>
    <row r="2" spans="1:65" ht="29.4" thickBot="1">
      <c r="A2" s="113" t="s">
        <v>244</v>
      </c>
      <c r="C2" s="63" t="s">
        <v>245</v>
      </c>
      <c r="I2" s="63">
        <v>1</v>
      </c>
      <c r="K2" s="195"/>
      <c r="M2" s="195"/>
      <c r="W2" s="63" t="s">
        <v>246</v>
      </c>
      <c r="Y2" s="112" t="s">
        <v>247</v>
      </c>
      <c r="Z2" s="195" t="s">
        <v>248</v>
      </c>
      <c r="AA2" s="195" t="s">
        <v>249</v>
      </c>
      <c r="AB2" s="195" t="s">
        <v>250</v>
      </c>
      <c r="AC2" s="195" t="s">
        <v>250</v>
      </c>
      <c r="AD2" s="214" t="s">
        <v>251</v>
      </c>
      <c r="AF2" s="195" t="s">
        <v>252</v>
      </c>
      <c r="AH2" s="195" t="s">
        <v>253</v>
      </c>
      <c r="AI2" s="195" t="s">
        <v>254</v>
      </c>
      <c r="AJ2" s="63" t="s">
        <v>255</v>
      </c>
      <c r="AK2" s="195" t="s">
        <v>256</v>
      </c>
      <c r="AL2" s="63" t="s">
        <v>257</v>
      </c>
      <c r="AM2" s="63">
        <v>1</v>
      </c>
      <c r="AN2" s="63" t="str">
        <f t="shared" ref="AN2:AN33" si="0">VLOOKUP(AM2,$AP$2:$AQ$11,2,FALSE)</f>
        <v>Études</v>
      </c>
      <c r="AO2" s="63" t="str">
        <f>AN3&amp;" - "&amp;AL3</f>
        <v>Études - Étude technique (plans et devis)</v>
      </c>
      <c r="AP2" s="63">
        <v>1</v>
      </c>
      <c r="AQ2" s="63" t="s">
        <v>258</v>
      </c>
      <c r="AU2" s="534"/>
      <c r="AV2" s="114" t="s">
        <v>259</v>
      </c>
      <c r="AW2" s="114" t="s">
        <v>260</v>
      </c>
      <c r="AX2" s="114" t="s">
        <v>261</v>
      </c>
      <c r="AY2" s="114" t="s">
        <v>262</v>
      </c>
      <c r="AZ2" s="114" t="s">
        <v>263</v>
      </c>
      <c r="BD2" s="63" t="s">
        <v>264</v>
      </c>
      <c r="BE2" s="129" t="s">
        <v>265</v>
      </c>
      <c r="BF2" s="129" t="s">
        <v>266</v>
      </c>
      <c r="BG2" s="63" t="str">
        <f t="shared" ref="BG2:BG33" si="1">BF2&amp;" - "&amp;BE2</f>
        <v>Abitibi-Est - 579</v>
      </c>
      <c r="BM2" s="63" t="s">
        <v>267</v>
      </c>
    </row>
    <row r="3" spans="1:65" ht="29.4" thickTop="1">
      <c r="A3" s="113" t="s">
        <v>268</v>
      </c>
      <c r="C3" s="63" t="s">
        <v>269</v>
      </c>
      <c r="E3" s="63" t="s">
        <v>270</v>
      </c>
      <c r="G3" s="113" t="s">
        <v>271</v>
      </c>
      <c r="H3" s="113"/>
      <c r="I3" s="113">
        <v>2</v>
      </c>
      <c r="K3" s="195" t="s">
        <v>272</v>
      </c>
      <c r="M3" s="195" t="s">
        <v>273</v>
      </c>
      <c r="O3" s="63" t="s">
        <v>274</v>
      </c>
      <c r="P3" s="63" t="s">
        <v>275</v>
      </c>
      <c r="Q3" s="63" t="s">
        <v>274</v>
      </c>
      <c r="U3" s="63" t="s">
        <v>276</v>
      </c>
      <c r="W3" s="63" t="s">
        <v>277</v>
      </c>
      <c r="X3" s="63" t="s">
        <v>278</v>
      </c>
      <c r="Y3" s="112" t="s">
        <v>279</v>
      </c>
      <c r="Z3" s="195" t="s">
        <v>280</v>
      </c>
      <c r="AA3" s="195" t="s">
        <v>281</v>
      </c>
      <c r="AB3" s="195" t="s">
        <v>282</v>
      </c>
      <c r="AC3" s="195" t="s">
        <v>283</v>
      </c>
      <c r="AD3" s="214" t="s">
        <v>284</v>
      </c>
      <c r="AF3" s="195" t="s">
        <v>285</v>
      </c>
      <c r="AH3" s="195" t="s">
        <v>286</v>
      </c>
      <c r="AI3" s="195" t="s">
        <v>287</v>
      </c>
      <c r="AJ3" s="63" t="s">
        <v>288</v>
      </c>
      <c r="AK3" s="195" t="s">
        <v>289</v>
      </c>
      <c r="AL3" s="63" t="s">
        <v>290</v>
      </c>
      <c r="AM3" s="63">
        <v>1</v>
      </c>
      <c r="AN3" s="63" t="str">
        <f t="shared" si="0"/>
        <v>Études</v>
      </c>
      <c r="AO3" s="63" t="str">
        <f>AN4&amp;" - "&amp;AL4</f>
        <v>Études - Plan d'affaires</v>
      </c>
      <c r="AP3" s="63">
        <v>4</v>
      </c>
      <c r="AQ3" s="63" t="s">
        <v>291</v>
      </c>
      <c r="AU3" s="83" t="s">
        <v>292</v>
      </c>
      <c r="AV3" s="115">
        <v>100</v>
      </c>
      <c r="AW3" s="116"/>
      <c r="AX3" s="116"/>
      <c r="AY3" s="116"/>
      <c r="AZ3" s="117">
        <f>SUM(AW3:AY3)</f>
        <v>0</v>
      </c>
      <c r="BB3" s="63" t="str">
        <f>AU3&amp;" :  "&amp;AZ3</f>
        <v>01_Îles-de-la-Madeleine :  0</v>
      </c>
      <c r="BD3" s="63" t="s">
        <v>293</v>
      </c>
      <c r="BE3" s="129" t="s">
        <v>294</v>
      </c>
      <c r="BF3" s="129" t="s">
        <v>295</v>
      </c>
      <c r="BG3" s="63" t="str">
        <f t="shared" si="1"/>
        <v>Abitibi-Ouest - 573</v>
      </c>
      <c r="BH3" t="s">
        <v>296</v>
      </c>
      <c r="BI3" s="63" t="s">
        <v>297</v>
      </c>
      <c r="BJ3" s="63" t="s">
        <v>101</v>
      </c>
      <c r="BM3" s="63" t="s">
        <v>298</v>
      </c>
    </row>
    <row r="4" spans="1:65" ht="12.75" customHeight="1">
      <c r="C4" s="63" t="s">
        <v>299</v>
      </c>
      <c r="E4" s="63" t="s">
        <v>298</v>
      </c>
      <c r="G4" s="63" t="s">
        <v>300</v>
      </c>
      <c r="I4" s="63">
        <v>3</v>
      </c>
      <c r="K4" s="195" t="s">
        <v>301</v>
      </c>
      <c r="M4" s="195" t="s">
        <v>302</v>
      </c>
      <c r="O4" s="63" t="s">
        <v>303</v>
      </c>
      <c r="P4" s="63" t="s">
        <v>304</v>
      </c>
      <c r="Q4" s="63" t="s">
        <v>305</v>
      </c>
      <c r="U4" s="63" t="s">
        <v>306</v>
      </c>
      <c r="W4" s="63" t="s">
        <v>307</v>
      </c>
      <c r="X4" s="63" t="s">
        <v>155</v>
      </c>
      <c r="Y4" s="112" t="s">
        <v>308</v>
      </c>
      <c r="Z4" s="195" t="s">
        <v>309</v>
      </c>
      <c r="AA4" s="195" t="s">
        <v>310</v>
      </c>
      <c r="AB4" s="195" t="s">
        <v>311</v>
      </c>
      <c r="AC4" s="195" t="s">
        <v>282</v>
      </c>
      <c r="AD4" s="214" t="s">
        <v>312</v>
      </c>
      <c r="AF4" s="195" t="s">
        <v>313</v>
      </c>
      <c r="AH4" s="195" t="s">
        <v>314</v>
      </c>
      <c r="AI4" s="195" t="s">
        <v>315</v>
      </c>
      <c r="AJ4" s="63" t="s">
        <v>316</v>
      </c>
      <c r="AK4" s="195" t="s">
        <v>317</v>
      </c>
      <c r="AL4" s="63" t="s">
        <v>318</v>
      </c>
      <c r="AM4" s="63">
        <v>1</v>
      </c>
      <c r="AN4" s="63" t="str">
        <f t="shared" si="0"/>
        <v>Études</v>
      </c>
      <c r="AO4" s="63" t="str">
        <f>AN2&amp;" - "&amp;AL2</f>
        <v>Études - Autre</v>
      </c>
      <c r="AP4" s="63">
        <v>16</v>
      </c>
      <c r="AQ4" s="63" t="s">
        <v>319</v>
      </c>
      <c r="AU4" s="83" t="s">
        <v>320</v>
      </c>
      <c r="AV4" s="116">
        <v>82.5</v>
      </c>
      <c r="AW4" s="116">
        <v>7.1</v>
      </c>
      <c r="AX4" s="116">
        <v>4.7</v>
      </c>
      <c r="AY4" s="116">
        <v>5.7</v>
      </c>
      <c r="AZ4" s="117">
        <f t="shared" ref="AZ4:AZ24" si="2">SUM(AW4:AY4)</f>
        <v>17.5</v>
      </c>
      <c r="BB4" s="63" t="str">
        <f>AU4&amp;" :  "&amp;AZ4</f>
        <v>02 _Gaspésie :  17,5</v>
      </c>
      <c r="BD4" s="63" t="s">
        <v>321</v>
      </c>
      <c r="BE4" s="129" t="s">
        <v>322</v>
      </c>
      <c r="BF4" s="129" t="s">
        <v>323</v>
      </c>
      <c r="BG4" s="63" t="str">
        <f t="shared" si="1"/>
        <v>Acadie - 437</v>
      </c>
      <c r="BH4" t="s">
        <v>324</v>
      </c>
      <c r="BI4" s="63" t="s">
        <v>325</v>
      </c>
      <c r="BJ4" s="63" t="s">
        <v>102</v>
      </c>
      <c r="BM4" s="63" t="s">
        <v>326</v>
      </c>
    </row>
    <row r="5" spans="1:65" ht="12.75" customHeight="1">
      <c r="C5" s="63" t="s">
        <v>327</v>
      </c>
      <c r="E5" s="63" t="s">
        <v>326</v>
      </c>
      <c r="G5" s="63" t="s">
        <v>328</v>
      </c>
      <c r="I5" s="63">
        <v>4</v>
      </c>
      <c r="K5" s="195" t="s">
        <v>329</v>
      </c>
      <c r="M5" s="195" t="s">
        <v>330</v>
      </c>
      <c r="O5" s="63" t="s">
        <v>331</v>
      </c>
      <c r="P5" s="63" t="s">
        <v>332</v>
      </c>
      <c r="Q5" s="63" t="s">
        <v>333</v>
      </c>
      <c r="U5" s="63" t="s">
        <v>334</v>
      </c>
      <c r="X5" s="63" t="s">
        <v>335</v>
      </c>
      <c r="Y5" s="112" t="s">
        <v>336</v>
      </c>
      <c r="Z5" s="195" t="s">
        <v>337</v>
      </c>
      <c r="AA5" s="195" t="s">
        <v>338</v>
      </c>
      <c r="AB5" s="195" t="s">
        <v>339</v>
      </c>
      <c r="AC5" s="195" t="s">
        <v>340</v>
      </c>
      <c r="AD5" s="214" t="s">
        <v>341</v>
      </c>
      <c r="AF5" s="195" t="s">
        <v>342</v>
      </c>
      <c r="AH5" s="195" t="s">
        <v>343</v>
      </c>
      <c r="AI5" s="195" t="s">
        <v>344</v>
      </c>
      <c r="AJ5" s="63" t="s">
        <v>345</v>
      </c>
      <c r="AK5" s="195" t="s">
        <v>346</v>
      </c>
      <c r="AL5" s="63" t="s">
        <v>347</v>
      </c>
      <c r="AM5" s="63">
        <v>4</v>
      </c>
      <c r="AN5" s="63" t="str">
        <f t="shared" si="0"/>
        <v>Immobilisation</v>
      </c>
      <c r="AO5" s="63" t="str">
        <f>AN5&amp;" - "&amp;AL5</f>
        <v>Immobilisation - Acquisition de technologies, de logiciels ou de progiciels</v>
      </c>
      <c r="AP5" s="63">
        <v>20</v>
      </c>
      <c r="AQ5" s="63" t="s">
        <v>348</v>
      </c>
      <c r="AU5" s="83" t="s">
        <v>349</v>
      </c>
      <c r="AV5" s="116">
        <v>91.6</v>
      </c>
      <c r="AW5" s="116">
        <v>6.4</v>
      </c>
      <c r="AX5" s="116">
        <v>0.5</v>
      </c>
      <c r="AY5" s="116">
        <v>1.5</v>
      </c>
      <c r="AZ5" s="117">
        <f t="shared" si="2"/>
        <v>8.4</v>
      </c>
      <c r="BB5" s="63" t="str">
        <f t="shared" ref="BB5:BB24" si="3">AU5&amp;" :  "&amp;AZ5</f>
        <v>03_Bas-Saint-Laurent :  8,4</v>
      </c>
      <c r="BD5" s="63" t="s">
        <v>350</v>
      </c>
      <c r="BE5" s="129" t="s">
        <v>351</v>
      </c>
      <c r="BF5" s="129" t="s">
        <v>352</v>
      </c>
      <c r="BG5" s="63" t="str">
        <f t="shared" si="1"/>
        <v>Anjou-Louis-Riel - 373</v>
      </c>
      <c r="BH5" t="s">
        <v>353</v>
      </c>
      <c r="BI5" s="63" t="s">
        <v>354</v>
      </c>
    </row>
    <row r="6" spans="1:65" ht="12.75" customHeight="1">
      <c r="G6" s="63" t="s">
        <v>355</v>
      </c>
      <c r="I6" s="63">
        <v>5</v>
      </c>
      <c r="P6" s="63" t="s">
        <v>356</v>
      </c>
      <c r="X6" s="63" t="s">
        <v>357</v>
      </c>
      <c r="Y6" s="112" t="s">
        <v>358</v>
      </c>
      <c r="Z6" s="195" t="s">
        <v>359</v>
      </c>
      <c r="AA6" s="195" t="s">
        <v>360</v>
      </c>
      <c r="AB6" s="195" t="s">
        <v>361</v>
      </c>
      <c r="AC6" s="195" t="s">
        <v>339</v>
      </c>
      <c r="AD6" s="214" t="s">
        <v>362</v>
      </c>
      <c r="AF6" s="195" t="s">
        <v>363</v>
      </c>
      <c r="AH6" s="195" t="s">
        <v>364</v>
      </c>
      <c r="AI6" s="195" t="s">
        <v>365</v>
      </c>
      <c r="AJ6" s="63" t="s">
        <v>366</v>
      </c>
      <c r="AK6" s="195" t="s">
        <v>367</v>
      </c>
      <c r="AL6" s="63" t="s">
        <v>368</v>
      </c>
      <c r="AM6" s="63">
        <v>4</v>
      </c>
      <c r="AN6" s="63" t="str">
        <f t="shared" si="0"/>
        <v>Immobilisation</v>
      </c>
      <c r="AO6" s="63" t="str">
        <f>AN6&amp;" - "&amp;AL6</f>
        <v>Immobilisation - Aménagement de sentiers</v>
      </c>
      <c r="AP6" s="63">
        <v>24</v>
      </c>
      <c r="AQ6" s="63" t="s">
        <v>369</v>
      </c>
      <c r="AU6" s="83" t="s">
        <v>370</v>
      </c>
      <c r="AV6" s="116">
        <v>71.599999999999994</v>
      </c>
      <c r="AW6" s="116">
        <v>9.1999999999999993</v>
      </c>
      <c r="AX6" s="116">
        <v>10.3</v>
      </c>
      <c r="AY6" s="116">
        <v>8.9</v>
      </c>
      <c r="AZ6" s="117">
        <f t="shared" si="2"/>
        <v>28.4</v>
      </c>
      <c r="BB6" s="63" t="str">
        <f t="shared" si="3"/>
        <v>04_Québec :  28,4</v>
      </c>
      <c r="BD6" s="63" t="s">
        <v>371</v>
      </c>
      <c r="BE6" s="129" t="s">
        <v>372</v>
      </c>
      <c r="BF6" s="129" t="s">
        <v>373</v>
      </c>
      <c r="BG6" s="63" t="str">
        <f t="shared" si="1"/>
        <v>Argenteuil - 535</v>
      </c>
      <c r="BH6" s="63" t="s">
        <v>374</v>
      </c>
    </row>
    <row r="7" spans="1:65" ht="12.75" customHeight="1">
      <c r="G7" s="63" t="s">
        <v>375</v>
      </c>
      <c r="Y7" s="112" t="s">
        <v>376</v>
      </c>
      <c r="Z7" s="195" t="s">
        <v>377</v>
      </c>
      <c r="AA7" s="195" t="s">
        <v>378</v>
      </c>
      <c r="AB7" s="195" t="s">
        <v>379</v>
      </c>
      <c r="AC7" s="195" t="s">
        <v>380</v>
      </c>
      <c r="AD7" s="214" t="s">
        <v>381</v>
      </c>
      <c r="AF7" s="195" t="s">
        <v>298</v>
      </c>
      <c r="AH7" s="195" t="s">
        <v>382</v>
      </c>
      <c r="AI7" s="195" t="s">
        <v>383</v>
      </c>
      <c r="AJ7" s="63" t="s">
        <v>384</v>
      </c>
      <c r="AK7" s="195" t="s">
        <v>385</v>
      </c>
      <c r="AL7" s="63" t="s">
        <v>386</v>
      </c>
      <c r="AM7" s="63">
        <v>4</v>
      </c>
      <c r="AN7" s="63" t="str">
        <f t="shared" si="0"/>
        <v>Immobilisation</v>
      </c>
      <c r="AO7" s="63" t="str">
        <f>AN7&amp;" - "&amp;AL7</f>
        <v>Immobilisation - Aménagement extérieur</v>
      </c>
      <c r="AP7" s="63">
        <v>27</v>
      </c>
      <c r="AQ7" s="63" t="s">
        <v>387</v>
      </c>
      <c r="AU7" s="83" t="s">
        <v>388</v>
      </c>
      <c r="AV7" s="116">
        <v>87.6</v>
      </c>
      <c r="AW7" s="116">
        <v>3</v>
      </c>
      <c r="AX7" s="116">
        <v>5.7</v>
      </c>
      <c r="AY7" s="116">
        <v>3.7</v>
      </c>
      <c r="AZ7" s="117">
        <f t="shared" si="2"/>
        <v>12.399999999999999</v>
      </c>
      <c r="BB7" s="63" t="str">
        <f t="shared" si="3"/>
        <v>05_Charlevoix :  12,4</v>
      </c>
      <c r="BD7" s="63" t="s">
        <v>389</v>
      </c>
      <c r="BE7" s="129" t="s">
        <v>390</v>
      </c>
      <c r="BF7" s="129" t="s">
        <v>391</v>
      </c>
      <c r="BG7" s="63" t="str">
        <f t="shared" si="1"/>
        <v>Arthabaska - 323</v>
      </c>
      <c r="BH7" t="s">
        <v>392</v>
      </c>
    </row>
    <row r="8" spans="1:65" ht="12.75" customHeight="1">
      <c r="G8" s="63" t="s">
        <v>393</v>
      </c>
      <c r="O8" s="118"/>
      <c r="Y8" s="112" t="s">
        <v>394</v>
      </c>
      <c r="Z8" s="195" t="s">
        <v>377</v>
      </c>
      <c r="AA8" s="195" t="s">
        <v>395</v>
      </c>
      <c r="AB8" s="195" t="s">
        <v>396</v>
      </c>
      <c r="AC8" s="195" t="s">
        <v>361</v>
      </c>
      <c r="AD8" s="214" t="s">
        <v>257</v>
      </c>
      <c r="AH8" s="195" t="s">
        <v>397</v>
      </c>
      <c r="AI8" s="195" t="s">
        <v>398</v>
      </c>
      <c r="AJ8" s="63" t="s">
        <v>399</v>
      </c>
      <c r="AK8" s="195" t="s">
        <v>400</v>
      </c>
      <c r="AL8" s="63" t="s">
        <v>401</v>
      </c>
      <c r="AM8" s="63">
        <v>4</v>
      </c>
      <c r="AN8" s="63" t="str">
        <f t="shared" si="0"/>
        <v>Immobilisation</v>
      </c>
      <c r="AO8" s="63" t="str">
        <f>AN8&amp;" - "&amp;AL8</f>
        <v>Immobilisation - Aménagement intérieur</v>
      </c>
      <c r="AP8" s="63">
        <v>30</v>
      </c>
      <c r="AQ8" s="63" t="s">
        <v>402</v>
      </c>
      <c r="AU8" s="83" t="s">
        <v>403</v>
      </c>
      <c r="AV8" s="116">
        <v>87.5</v>
      </c>
      <c r="AW8" s="116">
        <v>8</v>
      </c>
      <c r="AX8" s="116">
        <v>3.4</v>
      </c>
      <c r="AY8" s="116">
        <v>1.1000000000000001</v>
      </c>
      <c r="AZ8" s="117">
        <f t="shared" si="2"/>
        <v>12.5</v>
      </c>
      <c r="BB8" s="63" t="str">
        <f t="shared" si="3"/>
        <v>06_Chaudières-Appalaches :  12,5</v>
      </c>
      <c r="BD8" s="63" t="s">
        <v>404</v>
      </c>
      <c r="BE8" s="129" t="s">
        <v>405</v>
      </c>
      <c r="BF8" s="129" t="s">
        <v>406</v>
      </c>
      <c r="BG8" s="63" t="str">
        <f t="shared" si="1"/>
        <v>Beauce-Nord - 309</v>
      </c>
      <c r="BH8" s="63" t="s">
        <v>407</v>
      </c>
    </row>
    <row r="9" spans="1:65" ht="12.75" customHeight="1">
      <c r="E9" s="63" t="s">
        <v>270</v>
      </c>
      <c r="G9" s="63" t="s">
        <v>408</v>
      </c>
      <c r="Y9" s="112" t="s">
        <v>409</v>
      </c>
      <c r="Z9" s="195" t="s">
        <v>410</v>
      </c>
      <c r="AA9" s="195" t="s">
        <v>411</v>
      </c>
      <c r="AB9" s="195" t="s">
        <v>412</v>
      </c>
      <c r="AC9" s="195" t="s">
        <v>379</v>
      </c>
      <c r="AD9" s="214" t="s">
        <v>413</v>
      </c>
      <c r="AH9" s="195" t="s">
        <v>414</v>
      </c>
      <c r="AI9" s="195" t="s">
        <v>415</v>
      </c>
      <c r="AJ9" s="63" t="s">
        <v>416</v>
      </c>
      <c r="AK9" s="195" t="s">
        <v>417</v>
      </c>
      <c r="AL9" s="63" t="s">
        <v>257</v>
      </c>
      <c r="AM9" s="63">
        <v>4</v>
      </c>
      <c r="AN9" s="63" t="str">
        <f t="shared" si="0"/>
        <v>Immobilisation</v>
      </c>
      <c r="AO9" s="63" t="str">
        <f t="shared" ref="AO9:AO18" si="4">AN10&amp;" - "&amp;AL10</f>
        <v>Immobilisation - Bateau</v>
      </c>
      <c r="AP9" s="63">
        <v>38</v>
      </c>
      <c r="AQ9" s="63" t="s">
        <v>418</v>
      </c>
      <c r="AU9" s="83" t="s">
        <v>419</v>
      </c>
      <c r="AV9" s="116">
        <v>92.1</v>
      </c>
      <c r="AW9" s="116">
        <v>2</v>
      </c>
      <c r="AX9" s="116">
        <v>1.3</v>
      </c>
      <c r="AY9" s="116">
        <v>4.5999999999999996</v>
      </c>
      <c r="AZ9" s="117">
        <f t="shared" si="2"/>
        <v>7.8999999999999995</v>
      </c>
      <c r="BB9" s="63" t="str">
        <f t="shared" si="3"/>
        <v>07_Mauricie :  7,9</v>
      </c>
      <c r="BD9" s="63" t="s">
        <v>420</v>
      </c>
      <c r="BE9" s="129" t="s">
        <v>421</v>
      </c>
      <c r="BF9" s="129" t="s">
        <v>422</v>
      </c>
      <c r="BG9" s="63" t="str">
        <f t="shared" si="1"/>
        <v>Beauce-Sud - 293</v>
      </c>
    </row>
    <row r="10" spans="1:65" ht="12.75" customHeight="1">
      <c r="E10" s="63" t="s">
        <v>298</v>
      </c>
      <c r="G10" s="63" t="s">
        <v>423</v>
      </c>
      <c r="O10" s="118"/>
      <c r="Y10" s="112" t="s">
        <v>424</v>
      </c>
      <c r="Z10" s="195" t="s">
        <v>410</v>
      </c>
      <c r="AA10" s="195" t="s">
        <v>425</v>
      </c>
      <c r="AB10" s="195" t="s">
        <v>426</v>
      </c>
      <c r="AC10" s="195" t="s">
        <v>427</v>
      </c>
      <c r="AD10" s="214" t="s">
        <v>428</v>
      </c>
      <c r="AH10" s="195" t="s">
        <v>429</v>
      </c>
      <c r="AI10" s="195" t="s">
        <v>430</v>
      </c>
      <c r="AK10" s="195" t="s">
        <v>431</v>
      </c>
      <c r="AL10" s="63" t="s">
        <v>432</v>
      </c>
      <c r="AM10" s="63">
        <v>4</v>
      </c>
      <c r="AN10" s="63" t="str">
        <f t="shared" si="0"/>
        <v>Immobilisation</v>
      </c>
      <c r="AO10" s="63" t="str">
        <f t="shared" si="4"/>
        <v>Immobilisation - Construction</v>
      </c>
      <c r="AP10" s="63">
        <v>39</v>
      </c>
      <c r="AQ10" s="63" t="s">
        <v>433</v>
      </c>
      <c r="AU10" s="83" t="s">
        <v>434</v>
      </c>
      <c r="AV10" s="116">
        <v>88.1</v>
      </c>
      <c r="AW10" s="116">
        <v>7.3</v>
      </c>
      <c r="AX10" s="116">
        <v>3.6</v>
      </c>
      <c r="AY10" s="116">
        <v>1</v>
      </c>
      <c r="AZ10" s="117">
        <f t="shared" si="2"/>
        <v>11.9</v>
      </c>
      <c r="BB10" s="63" t="str">
        <f t="shared" si="3"/>
        <v>08_Cantons-de-L’Est :  11,9</v>
      </c>
      <c r="BD10" s="63" t="s">
        <v>435</v>
      </c>
      <c r="BE10" s="129" t="s">
        <v>436</v>
      </c>
      <c r="BF10" s="129" t="s">
        <v>437</v>
      </c>
      <c r="BG10" s="63" t="str">
        <f t="shared" si="1"/>
        <v>Beauharnois - 153</v>
      </c>
    </row>
    <row r="11" spans="1:65" ht="12.75" customHeight="1">
      <c r="E11" s="63" t="s">
        <v>326</v>
      </c>
      <c r="G11" s="63" t="s">
        <v>438</v>
      </c>
      <c r="Y11" s="112" t="s">
        <v>154</v>
      </c>
      <c r="Z11" s="195" t="s">
        <v>439</v>
      </c>
      <c r="AA11" s="195" t="s">
        <v>440</v>
      </c>
      <c r="AB11" s="195" t="s">
        <v>441</v>
      </c>
      <c r="AC11" s="195" t="s">
        <v>442</v>
      </c>
      <c r="AD11" s="214" t="s">
        <v>443</v>
      </c>
      <c r="AH11" s="195" t="s">
        <v>444</v>
      </c>
      <c r="AI11" s="195" t="s">
        <v>445</v>
      </c>
      <c r="AL11" s="63" t="s">
        <v>446</v>
      </c>
      <c r="AM11" s="63">
        <v>4</v>
      </c>
      <c r="AN11" s="63" t="str">
        <f t="shared" si="0"/>
        <v>Immobilisation</v>
      </c>
      <c r="AO11" s="63" t="str">
        <f t="shared" si="4"/>
        <v>Immobilisation - Équipements</v>
      </c>
      <c r="AP11" s="63">
        <v>40</v>
      </c>
      <c r="AQ11" s="63" t="s">
        <v>447</v>
      </c>
      <c r="AU11" s="83" t="s">
        <v>448</v>
      </c>
      <c r="AV11" s="116">
        <v>82.8</v>
      </c>
      <c r="AW11" s="116">
        <v>8.6999999999999993</v>
      </c>
      <c r="AX11" s="116">
        <v>6.6</v>
      </c>
      <c r="AY11" s="116">
        <v>1.9</v>
      </c>
      <c r="AZ11" s="117">
        <f t="shared" si="2"/>
        <v>17.2</v>
      </c>
      <c r="BB11" s="63" t="str">
        <f t="shared" si="3"/>
        <v>09_Montérégie :  17,2</v>
      </c>
      <c r="BD11" s="63" t="s">
        <v>449</v>
      </c>
      <c r="BE11" s="129" t="s">
        <v>450</v>
      </c>
      <c r="BF11" s="129" t="s">
        <v>451</v>
      </c>
      <c r="BG11" s="63" t="str">
        <f t="shared" si="1"/>
        <v>Bellechasse - 303</v>
      </c>
    </row>
    <row r="12" spans="1:65" ht="12.75" customHeight="1">
      <c r="O12" s="118"/>
      <c r="Y12" s="112" t="s">
        <v>452</v>
      </c>
      <c r="Z12" s="195" t="s">
        <v>453</v>
      </c>
      <c r="AA12" s="195" t="s">
        <v>454</v>
      </c>
      <c r="AB12" s="195" t="s">
        <v>455</v>
      </c>
      <c r="AC12" s="195" t="s">
        <v>456</v>
      </c>
      <c r="AD12" s="214" t="s">
        <v>457</v>
      </c>
      <c r="AH12" s="195" t="s">
        <v>458</v>
      </c>
      <c r="AI12" s="195" t="s">
        <v>459</v>
      </c>
      <c r="AL12" s="63" t="s">
        <v>460</v>
      </c>
      <c r="AM12" s="63">
        <v>4</v>
      </c>
      <c r="AN12" s="63" t="str">
        <f t="shared" si="0"/>
        <v>Immobilisation</v>
      </c>
      <c r="AO12" s="63" t="str">
        <f t="shared" si="4"/>
        <v>Immobilisation - Espaces administratifs</v>
      </c>
      <c r="AU12" s="83" t="s">
        <v>461</v>
      </c>
      <c r="AV12" s="116">
        <v>95</v>
      </c>
      <c r="AW12" s="116">
        <v>1.9</v>
      </c>
      <c r="AX12" s="116">
        <v>1.6</v>
      </c>
      <c r="AY12" s="116">
        <v>1.6</v>
      </c>
      <c r="AZ12" s="117">
        <f t="shared" si="2"/>
        <v>5.0999999999999996</v>
      </c>
      <c r="BB12" s="63" t="str">
        <f t="shared" si="3"/>
        <v>10_Lanaudière :  5,1</v>
      </c>
      <c r="BD12" s="63" t="s">
        <v>462</v>
      </c>
      <c r="BE12" s="129" t="s">
        <v>463</v>
      </c>
      <c r="BF12" s="129" t="s">
        <v>464</v>
      </c>
      <c r="BG12" s="63" t="str">
        <f t="shared" si="1"/>
        <v>Berthier - 353</v>
      </c>
    </row>
    <row r="13" spans="1:65" ht="12.75" customHeight="1">
      <c r="Y13" s="112" t="s">
        <v>465</v>
      </c>
      <c r="Z13" s="195" t="s">
        <v>466</v>
      </c>
      <c r="AA13" s="195" t="s">
        <v>467</v>
      </c>
      <c r="AB13" s="195" t="s">
        <v>468</v>
      </c>
      <c r="AC13" s="195" t="s">
        <v>426</v>
      </c>
      <c r="AD13" s="214" t="s">
        <v>469</v>
      </c>
      <c r="AH13" s="195" t="s">
        <v>431</v>
      </c>
      <c r="AI13" s="195" t="s">
        <v>431</v>
      </c>
      <c r="AL13" s="63" t="s">
        <v>470</v>
      </c>
      <c r="AM13" s="63">
        <v>4</v>
      </c>
      <c r="AN13" s="63" t="str">
        <f t="shared" si="0"/>
        <v>Immobilisation</v>
      </c>
      <c r="AO13" s="63" t="str">
        <f t="shared" si="4"/>
        <v>Immobilisation - Espaces commerciaux</v>
      </c>
      <c r="AU13" s="83" t="s">
        <v>471</v>
      </c>
      <c r="AV13" s="116">
        <v>79.599999999999994</v>
      </c>
      <c r="AW13" s="116">
        <v>15.9</v>
      </c>
      <c r="AX13" s="116">
        <v>2.7</v>
      </c>
      <c r="AY13" s="116">
        <v>1.9</v>
      </c>
      <c r="AZ13" s="117">
        <f t="shared" si="2"/>
        <v>20.5</v>
      </c>
      <c r="BB13" s="63" t="str">
        <f t="shared" si="3"/>
        <v>11_Laurentides :  20,5</v>
      </c>
      <c r="BD13" s="63" t="s">
        <v>472</v>
      </c>
      <c r="BE13" s="129" t="s">
        <v>473</v>
      </c>
      <c r="BF13" s="129" t="s">
        <v>474</v>
      </c>
      <c r="BG13" s="63" t="str">
        <f t="shared" si="1"/>
        <v>Bertrand - 525</v>
      </c>
    </row>
    <row r="14" spans="1:65" ht="12.75" customHeight="1">
      <c r="Y14" s="112" t="s">
        <v>475</v>
      </c>
      <c r="Z14" s="195" t="s">
        <v>476</v>
      </c>
      <c r="AA14" s="195" t="s">
        <v>477</v>
      </c>
      <c r="AB14" s="195" t="s">
        <v>478</v>
      </c>
      <c r="AC14" s="195" t="s">
        <v>441</v>
      </c>
      <c r="AD14" s="214" t="s">
        <v>479</v>
      </c>
      <c r="AL14" s="63" t="s">
        <v>480</v>
      </c>
      <c r="AM14" s="63">
        <v>4</v>
      </c>
      <c r="AN14" s="63" t="str">
        <f t="shared" si="0"/>
        <v>Immobilisation</v>
      </c>
      <c r="AO14" s="63" t="str">
        <f t="shared" si="4"/>
        <v>Immobilisation - Interprétation</v>
      </c>
      <c r="AU14" s="83" t="s">
        <v>481</v>
      </c>
      <c r="AV14" s="116">
        <v>34.200000000000003</v>
      </c>
      <c r="AW14" s="116">
        <v>30.7</v>
      </c>
      <c r="AX14" s="116">
        <v>19.5</v>
      </c>
      <c r="AY14" s="116">
        <v>15.6</v>
      </c>
      <c r="AZ14" s="117">
        <f t="shared" si="2"/>
        <v>65.8</v>
      </c>
      <c r="BB14" s="63" t="str">
        <f t="shared" si="3"/>
        <v>12_Montréal :  65,8</v>
      </c>
      <c r="BD14" s="63" t="s">
        <v>482</v>
      </c>
      <c r="BE14" s="129" t="s">
        <v>483</v>
      </c>
      <c r="BF14" s="129" t="s">
        <v>484</v>
      </c>
      <c r="BG14" s="63" t="str">
        <f t="shared" si="1"/>
        <v>Blainville - 473</v>
      </c>
    </row>
    <row r="15" spans="1:65" ht="12.75" customHeight="1">
      <c r="Y15" s="112" t="s">
        <v>257</v>
      </c>
      <c r="Z15" s="195" t="s">
        <v>485</v>
      </c>
      <c r="AA15" s="195" t="s">
        <v>486</v>
      </c>
      <c r="AB15" s="195" t="s">
        <v>487</v>
      </c>
      <c r="AC15" s="195" t="s">
        <v>455</v>
      </c>
      <c r="AD15" s="214" t="s">
        <v>488</v>
      </c>
      <c r="AL15" s="63" t="s">
        <v>489</v>
      </c>
      <c r="AM15" s="63">
        <v>4</v>
      </c>
      <c r="AN15" s="63" t="str">
        <f t="shared" si="0"/>
        <v>Immobilisation</v>
      </c>
      <c r="AO15" s="63" t="str">
        <f t="shared" si="4"/>
        <v>Immobilisation - Mise à niveau</v>
      </c>
      <c r="AU15" s="83" t="s">
        <v>490</v>
      </c>
      <c r="AV15" s="116">
        <v>66.5</v>
      </c>
      <c r="AW15" s="116">
        <v>28.2</v>
      </c>
      <c r="AX15" s="116">
        <v>3.3</v>
      </c>
      <c r="AY15" s="116">
        <v>2</v>
      </c>
      <c r="AZ15" s="117">
        <f t="shared" si="2"/>
        <v>33.5</v>
      </c>
      <c r="BB15" s="63" t="str">
        <f t="shared" si="3"/>
        <v>13_Outaouais :  33,5</v>
      </c>
      <c r="BD15" s="63" t="s">
        <v>491</v>
      </c>
      <c r="BE15" s="129" t="s">
        <v>492</v>
      </c>
      <c r="BF15" s="129" t="s">
        <v>493</v>
      </c>
      <c r="BG15" s="63" t="str">
        <f t="shared" si="1"/>
        <v>Bonaventure - 713</v>
      </c>
    </row>
    <row r="16" spans="1:65" ht="12.75" customHeight="1">
      <c r="Z16" s="195" t="s">
        <v>494</v>
      </c>
      <c r="AA16" s="195" t="s">
        <v>495</v>
      </c>
      <c r="AB16" s="195" t="s">
        <v>496</v>
      </c>
      <c r="AC16" s="195" t="s">
        <v>468</v>
      </c>
      <c r="AD16" s="214" t="s">
        <v>497</v>
      </c>
      <c r="AL16" s="63" t="s">
        <v>498</v>
      </c>
      <c r="AM16" s="63">
        <v>4</v>
      </c>
      <c r="AN16" s="63" t="str">
        <f t="shared" si="0"/>
        <v>Immobilisation</v>
      </c>
      <c r="AO16" s="63" t="str">
        <f t="shared" si="4"/>
        <v>Immobilisation - Quai</v>
      </c>
      <c r="AU16" s="83" t="s">
        <v>499</v>
      </c>
      <c r="AV16" s="116">
        <v>85.4</v>
      </c>
      <c r="AW16" s="116">
        <v>10.1</v>
      </c>
      <c r="AX16" s="116">
        <v>3.8</v>
      </c>
      <c r="AY16" s="116">
        <v>0.8</v>
      </c>
      <c r="AZ16" s="117">
        <f t="shared" si="2"/>
        <v>14.7</v>
      </c>
      <c r="BB16" s="63" t="str">
        <f t="shared" si="3"/>
        <v>14_Abitibi-Témiscamingue :  14,7</v>
      </c>
      <c r="BD16" s="63" t="s">
        <v>500</v>
      </c>
      <c r="BE16" s="129" t="s">
        <v>501</v>
      </c>
      <c r="BF16" s="129" t="s">
        <v>502</v>
      </c>
      <c r="BG16" s="63" t="str">
        <f t="shared" si="1"/>
        <v>Borduas - 243</v>
      </c>
    </row>
    <row r="17" spans="26:59" ht="12.75" customHeight="1">
      <c r="Z17" s="195" t="s">
        <v>494</v>
      </c>
      <c r="AA17" s="195" t="s">
        <v>503</v>
      </c>
      <c r="AB17" s="195" t="s">
        <v>504</v>
      </c>
      <c r="AC17" s="195" t="s">
        <v>478</v>
      </c>
      <c r="AD17" s="214" t="s">
        <v>505</v>
      </c>
      <c r="AL17" s="63" t="s">
        <v>506</v>
      </c>
      <c r="AM17" s="63">
        <v>4</v>
      </c>
      <c r="AN17" s="63" t="str">
        <f t="shared" si="0"/>
        <v>Immobilisation</v>
      </c>
      <c r="AO17" s="63" t="str">
        <f t="shared" si="4"/>
        <v>Immobilisation - Signalisation</v>
      </c>
      <c r="AU17" s="83" t="s">
        <v>507</v>
      </c>
      <c r="AV17" s="116">
        <v>93.6</v>
      </c>
      <c r="AW17" s="116">
        <v>0.4</v>
      </c>
      <c r="AX17" s="116">
        <v>0.6</v>
      </c>
      <c r="AY17" s="116">
        <v>5.3</v>
      </c>
      <c r="AZ17" s="117">
        <f t="shared" si="2"/>
        <v>6.3</v>
      </c>
      <c r="BB17" s="63" t="str">
        <f t="shared" si="3"/>
        <v>15_Saguenay-Lac-Saint-Jean :  6,3</v>
      </c>
      <c r="BD17" s="63" t="s">
        <v>508</v>
      </c>
      <c r="BE17" s="129" t="s">
        <v>509</v>
      </c>
      <c r="BF17" s="129" t="s">
        <v>510</v>
      </c>
      <c r="BG17" s="63" t="str">
        <f t="shared" si="1"/>
        <v>Bourassa-Sauvé - 431</v>
      </c>
    </row>
    <row r="18" spans="26:59" ht="12.75" customHeight="1">
      <c r="Z18" s="195" t="s">
        <v>511</v>
      </c>
      <c r="AA18" s="195" t="s">
        <v>512</v>
      </c>
      <c r="AB18" s="195" t="s">
        <v>513</v>
      </c>
      <c r="AC18" s="195" t="s">
        <v>487</v>
      </c>
      <c r="AD18" s="214" t="s">
        <v>514</v>
      </c>
      <c r="AL18" s="63" t="s">
        <v>515</v>
      </c>
      <c r="AM18" s="63">
        <v>4</v>
      </c>
      <c r="AN18" s="63" t="str">
        <f t="shared" si="0"/>
        <v>Immobilisation</v>
      </c>
      <c r="AO18" s="63" t="str">
        <f t="shared" si="4"/>
        <v>Immobilisation - Terrain</v>
      </c>
      <c r="AU18" s="83" t="s">
        <v>516</v>
      </c>
      <c r="AV18" s="116">
        <v>81.8</v>
      </c>
      <c r="AW18" s="116"/>
      <c r="AX18" s="116"/>
      <c r="AY18" s="116">
        <v>18.2</v>
      </c>
      <c r="AZ18" s="117">
        <f t="shared" si="2"/>
        <v>18.2</v>
      </c>
      <c r="BB18" s="63" t="str">
        <f t="shared" si="3"/>
        <v>16_Manicouagan :  18,2</v>
      </c>
      <c r="BD18" s="63" t="s">
        <v>517</v>
      </c>
      <c r="BE18" s="129" t="s">
        <v>518</v>
      </c>
      <c r="BF18" s="129" t="s">
        <v>519</v>
      </c>
      <c r="BG18" s="63" t="str">
        <f t="shared" si="1"/>
        <v>Bourget - 377</v>
      </c>
    </row>
    <row r="19" spans="26:59" ht="12.75" customHeight="1">
      <c r="Z19" s="195" t="s">
        <v>40</v>
      </c>
      <c r="AA19" s="195" t="s">
        <v>520</v>
      </c>
      <c r="AC19" s="195" t="s">
        <v>521</v>
      </c>
      <c r="AD19" s="214" t="s">
        <v>522</v>
      </c>
      <c r="AL19" s="63" t="s">
        <v>523</v>
      </c>
      <c r="AM19" s="63">
        <v>4</v>
      </c>
      <c r="AN19" s="63" t="str">
        <f t="shared" si="0"/>
        <v>Immobilisation</v>
      </c>
      <c r="AO19" s="63" t="str">
        <f>AN9&amp;" - "&amp;AL9</f>
        <v>Immobilisation - Autre</v>
      </c>
      <c r="AU19" s="83" t="s">
        <v>524</v>
      </c>
      <c r="AV19" s="116">
        <v>97</v>
      </c>
      <c r="AW19" s="116"/>
      <c r="AX19" s="116"/>
      <c r="AY19" s="116">
        <v>3</v>
      </c>
      <c r="AZ19" s="117">
        <f t="shared" si="2"/>
        <v>3</v>
      </c>
      <c r="BB19" s="63" t="str">
        <f t="shared" si="3"/>
        <v>17_Duplessis :  3</v>
      </c>
      <c r="BD19" s="63" t="s">
        <v>525</v>
      </c>
      <c r="BE19" s="129" t="s">
        <v>526</v>
      </c>
      <c r="BF19" s="129" t="s">
        <v>527</v>
      </c>
      <c r="BG19" s="63" t="str">
        <f t="shared" si="1"/>
        <v>Brome-Missisquoi - 129</v>
      </c>
    </row>
    <row r="20" spans="26:59" ht="12.75" customHeight="1">
      <c r="Z20" s="195" t="s">
        <v>358</v>
      </c>
      <c r="AA20" s="195" t="s">
        <v>528</v>
      </c>
      <c r="AC20" s="195" t="s">
        <v>529</v>
      </c>
      <c r="AD20" s="214" t="s">
        <v>530</v>
      </c>
      <c r="AL20" s="63" t="s">
        <v>257</v>
      </c>
      <c r="AM20" s="63">
        <v>16</v>
      </c>
      <c r="AN20" s="63" t="str">
        <f t="shared" si="0"/>
        <v>Hébergement</v>
      </c>
      <c r="AO20" s="63" t="str">
        <f>AN21&amp;" - "&amp;AL21</f>
        <v>Hébergement - Construction</v>
      </c>
      <c r="AU20" s="83" t="s">
        <v>531</v>
      </c>
      <c r="AV20" s="115">
        <v>100</v>
      </c>
      <c r="AW20" s="116"/>
      <c r="AX20" s="116"/>
      <c r="AY20" s="116"/>
      <c r="AZ20" s="117">
        <f t="shared" si="2"/>
        <v>0</v>
      </c>
      <c r="BB20" s="63" t="str">
        <f t="shared" si="3"/>
        <v>18_Baie James :  0</v>
      </c>
      <c r="BD20" s="63" t="s">
        <v>532</v>
      </c>
      <c r="BE20" s="129" t="s">
        <v>533</v>
      </c>
      <c r="BF20" s="129" t="s">
        <v>534</v>
      </c>
      <c r="BG20" s="63" t="str">
        <f t="shared" si="1"/>
        <v>Chambly - 193</v>
      </c>
    </row>
    <row r="21" spans="26:59" ht="12.75" customHeight="1">
      <c r="Z21" s="195" t="s">
        <v>535</v>
      </c>
      <c r="AA21" s="195" t="s">
        <v>536</v>
      </c>
      <c r="AC21" s="195" t="s">
        <v>504</v>
      </c>
      <c r="AD21" s="214" t="s">
        <v>537</v>
      </c>
      <c r="AL21" s="63" t="s">
        <v>446</v>
      </c>
      <c r="AM21" s="63">
        <v>16</v>
      </c>
      <c r="AN21" s="63" t="str">
        <f t="shared" si="0"/>
        <v>Hébergement</v>
      </c>
      <c r="AO21" s="63" t="str">
        <f>AN22&amp;" - "&amp;AL22</f>
        <v>Hébergement - Équipements et matériel</v>
      </c>
      <c r="AU21" s="83" t="s">
        <v>538</v>
      </c>
      <c r="AV21" s="116">
        <v>72.400000000000006</v>
      </c>
      <c r="AW21" s="116">
        <v>13.3</v>
      </c>
      <c r="AX21" s="116">
        <v>10.4</v>
      </c>
      <c r="AY21" s="116">
        <v>3.9</v>
      </c>
      <c r="AZ21" s="117">
        <f t="shared" si="2"/>
        <v>27.6</v>
      </c>
      <c r="BB21" s="63" t="str">
        <f t="shared" si="3"/>
        <v>19_Laval :  27,6</v>
      </c>
      <c r="BD21" s="63" t="s">
        <v>539</v>
      </c>
      <c r="BE21" s="129" t="s">
        <v>540</v>
      </c>
      <c r="BF21" s="129" t="s">
        <v>541</v>
      </c>
      <c r="BG21" s="63" t="str">
        <f t="shared" si="1"/>
        <v>Champlain - 593</v>
      </c>
    </row>
    <row r="22" spans="26:59" ht="12.75" customHeight="1">
      <c r="Z22" s="195" t="s">
        <v>542</v>
      </c>
      <c r="AA22" s="195" t="s">
        <v>543</v>
      </c>
      <c r="AC22" s="195" t="s">
        <v>259</v>
      </c>
      <c r="AD22" s="214" t="s">
        <v>544</v>
      </c>
      <c r="AL22" s="63" t="s">
        <v>545</v>
      </c>
      <c r="AM22" s="63">
        <v>16</v>
      </c>
      <c r="AN22" s="63" t="str">
        <f t="shared" si="0"/>
        <v>Hébergement</v>
      </c>
      <c r="AO22" s="63" t="str">
        <f>AN23&amp;" - "&amp;AL23</f>
        <v>Hébergement - Rénovation</v>
      </c>
      <c r="AU22" s="83" t="s">
        <v>546</v>
      </c>
      <c r="AV22" s="116">
        <v>94.4</v>
      </c>
      <c r="AW22" s="116">
        <v>3.9</v>
      </c>
      <c r="AX22" s="116">
        <v>1.3</v>
      </c>
      <c r="AY22" s="116">
        <v>0.4</v>
      </c>
      <c r="AZ22" s="117">
        <f t="shared" si="2"/>
        <v>5.6000000000000005</v>
      </c>
      <c r="BB22" s="63" t="str">
        <f t="shared" si="3"/>
        <v>20_Centre-du-Québec :  5,6</v>
      </c>
      <c r="BD22" s="63" t="s">
        <v>547</v>
      </c>
      <c r="BE22" s="129" t="s">
        <v>548</v>
      </c>
      <c r="BF22" s="129" t="s">
        <v>549</v>
      </c>
      <c r="BG22" s="63" t="str">
        <f t="shared" si="1"/>
        <v>Chapleau - 559</v>
      </c>
    </row>
    <row r="23" spans="26:59" ht="12.75" customHeight="1">
      <c r="Z23" s="195" t="s">
        <v>550</v>
      </c>
      <c r="AA23" s="195" t="s">
        <v>551</v>
      </c>
      <c r="AC23" s="195" t="s">
        <v>513</v>
      </c>
      <c r="AD23" s="214" t="s">
        <v>552</v>
      </c>
      <c r="AL23" s="63" t="s">
        <v>553</v>
      </c>
      <c r="AM23" s="63">
        <v>16</v>
      </c>
      <c r="AN23" s="63" t="str">
        <f t="shared" si="0"/>
        <v>Hébergement</v>
      </c>
      <c r="AO23" s="63" t="str">
        <f>AN20&amp;" - "&amp;AL20</f>
        <v>Hébergement - Autre</v>
      </c>
      <c r="AU23" s="119" t="s">
        <v>554</v>
      </c>
      <c r="AV23" s="120"/>
      <c r="AW23" s="120"/>
      <c r="AX23" s="120"/>
      <c r="AY23" s="120"/>
      <c r="AZ23" s="117">
        <f t="shared" si="2"/>
        <v>0</v>
      </c>
      <c r="BB23" s="63" t="str">
        <f t="shared" si="3"/>
        <v>21_Nunavik :  0</v>
      </c>
      <c r="BD23" s="63" t="s">
        <v>555</v>
      </c>
      <c r="BE23" s="129" t="s">
        <v>556</v>
      </c>
      <c r="BF23" s="129" t="s">
        <v>557</v>
      </c>
      <c r="BG23" s="63" t="str">
        <f t="shared" si="1"/>
        <v>Charlesbourg - 619</v>
      </c>
    </row>
    <row r="24" spans="26:59" ht="12.75" customHeight="1">
      <c r="Z24" s="195" t="s">
        <v>558</v>
      </c>
      <c r="AA24" s="195" t="s">
        <v>559</v>
      </c>
      <c r="AD24" s="214" t="s">
        <v>560</v>
      </c>
      <c r="AL24" s="63" t="s">
        <v>257</v>
      </c>
      <c r="AM24" s="63">
        <v>20</v>
      </c>
      <c r="AN24" s="63" t="str">
        <f t="shared" si="0"/>
        <v>Restauration</v>
      </c>
      <c r="AO24" s="63" t="str">
        <f>AN29&amp;" - "&amp;AL29</f>
        <v>Honoraires professionnels - Consultant</v>
      </c>
      <c r="AU24" s="121" t="s">
        <v>561</v>
      </c>
      <c r="AV24" s="122"/>
      <c r="AW24" s="122"/>
      <c r="AX24" s="122"/>
      <c r="AY24" s="122"/>
      <c r="AZ24" s="123">
        <f t="shared" si="2"/>
        <v>0</v>
      </c>
      <c r="BB24" s="63" t="str">
        <f t="shared" si="3"/>
        <v>22_Eeyou Istchee :  0</v>
      </c>
      <c r="BD24" s="63" t="s">
        <v>562</v>
      </c>
      <c r="BE24" s="129" t="s">
        <v>563</v>
      </c>
      <c r="BF24" s="129" t="s">
        <v>564</v>
      </c>
      <c r="BG24" s="63" t="str">
        <f t="shared" si="1"/>
        <v>Charlevoix-Côte-de-Beaupré - 679</v>
      </c>
    </row>
    <row r="25" spans="26:59" ht="12.75" customHeight="1">
      <c r="Z25" s="195" t="s">
        <v>257</v>
      </c>
      <c r="AA25" s="195" t="s">
        <v>565</v>
      </c>
      <c r="AD25" s="214" t="s">
        <v>566</v>
      </c>
      <c r="AL25" s="63" t="s">
        <v>446</v>
      </c>
      <c r="AM25" s="63">
        <v>20</v>
      </c>
      <c r="AN25" s="63" t="str">
        <f t="shared" si="0"/>
        <v>Restauration</v>
      </c>
      <c r="AO25" s="63" t="str">
        <f>AN30&amp;" - "&amp;AL30</f>
        <v>Honoraires professionnels - Main-d'œuvre spécialisée</v>
      </c>
      <c r="BD25" s="63" t="s">
        <v>567</v>
      </c>
      <c r="BE25" s="129" t="s">
        <v>568</v>
      </c>
      <c r="BF25" s="129" t="s">
        <v>569</v>
      </c>
      <c r="BG25" s="63" t="str">
        <f t="shared" si="1"/>
        <v>Châteauguay - 173</v>
      </c>
    </row>
    <row r="26" spans="26:59" ht="12.75" customHeight="1">
      <c r="AA26" s="195" t="s">
        <v>570</v>
      </c>
      <c r="AL26" s="63" t="s">
        <v>545</v>
      </c>
      <c r="AM26" s="63">
        <v>20</v>
      </c>
      <c r="AN26" s="63" t="str">
        <f t="shared" si="0"/>
        <v>Restauration</v>
      </c>
      <c r="AO26" s="63" t="str">
        <f>AN28&amp;" - "&amp;AL28</f>
        <v>Honoraires professionnels - Autre</v>
      </c>
      <c r="BD26" s="63" t="s">
        <v>571</v>
      </c>
      <c r="BE26" s="129" t="s">
        <v>572</v>
      </c>
      <c r="BF26" s="129" t="s">
        <v>573</v>
      </c>
      <c r="BG26" s="63" t="str">
        <f t="shared" si="1"/>
        <v>Chauveau - 613</v>
      </c>
    </row>
    <row r="27" spans="26:59" ht="12.75" customHeight="1">
      <c r="AA27" s="195" t="s">
        <v>574</v>
      </c>
      <c r="AL27" s="63" t="s">
        <v>553</v>
      </c>
      <c r="AM27" s="63">
        <v>20</v>
      </c>
      <c r="AN27" s="63" t="str">
        <f t="shared" si="0"/>
        <v>Restauration</v>
      </c>
      <c r="AO27" s="63" t="str">
        <f>AN42&amp;" - "&amp;AL42</f>
        <v>Intégration des arts - Loi du 1 % du MCC</v>
      </c>
      <c r="BD27" s="63" t="s">
        <v>575</v>
      </c>
      <c r="BE27" s="129" t="s">
        <v>576</v>
      </c>
      <c r="BF27" s="129" t="s">
        <v>577</v>
      </c>
      <c r="BG27" s="63" t="str">
        <f t="shared" si="1"/>
        <v>Chicoutimi - 763</v>
      </c>
    </row>
    <row r="28" spans="26:59" ht="12.75" customHeight="1">
      <c r="AA28" s="195" t="s">
        <v>578</v>
      </c>
      <c r="AL28" s="63" t="s">
        <v>257</v>
      </c>
      <c r="AM28" s="63">
        <v>24</v>
      </c>
      <c r="AN28" s="63" t="str">
        <f t="shared" si="0"/>
        <v>Honoraires professionnels</v>
      </c>
      <c r="AO28" s="63" t="str">
        <f>AN45&amp;" - "&amp;AL45</f>
        <v>Autres dépenses - Contingence</v>
      </c>
      <c r="BD28" s="63" t="s">
        <v>579</v>
      </c>
      <c r="BE28" s="129" t="s">
        <v>580</v>
      </c>
      <c r="BF28" s="129" t="s">
        <v>581</v>
      </c>
      <c r="BG28" s="63" t="str">
        <f t="shared" si="1"/>
        <v>Chomedey - 441</v>
      </c>
    </row>
    <row r="29" spans="26:59" ht="12.75" customHeight="1">
      <c r="AA29" s="195" t="s">
        <v>582</v>
      </c>
      <c r="AL29" s="63" t="s">
        <v>583</v>
      </c>
      <c r="AM29" s="63">
        <v>24</v>
      </c>
      <c r="AN29" s="63" t="str">
        <f t="shared" si="0"/>
        <v>Honoraires professionnels</v>
      </c>
      <c r="AO29" s="63" t="str">
        <f>AN46&amp;" - "&amp;AL46</f>
        <v>Autres dépenses - Contribution en nature (biens et services)</v>
      </c>
      <c r="BD29" s="63" t="s">
        <v>584</v>
      </c>
      <c r="BE29" s="129" t="s">
        <v>585</v>
      </c>
      <c r="BF29" s="129" t="s">
        <v>586</v>
      </c>
      <c r="BG29" s="63" t="str">
        <f t="shared" si="1"/>
        <v>Chutes-de-la-Chaudière - 659</v>
      </c>
    </row>
    <row r="30" spans="26:59" ht="12.75" customHeight="1">
      <c r="AA30" s="195" t="s">
        <v>587</v>
      </c>
      <c r="AL30" s="63" t="s">
        <v>588</v>
      </c>
      <c r="AM30" s="63">
        <v>24</v>
      </c>
      <c r="AN30" s="63" t="str">
        <f t="shared" si="0"/>
        <v>Honoraires professionnels</v>
      </c>
      <c r="AO30" s="63" t="str">
        <f>AN47&amp;" - "&amp;AL47</f>
        <v>Autres dépenses - Développement durable</v>
      </c>
      <c r="BD30" s="63" t="s">
        <v>589</v>
      </c>
      <c r="BE30" s="129" t="s">
        <v>590</v>
      </c>
      <c r="BF30" s="129" t="s">
        <v>591</v>
      </c>
      <c r="BG30" s="63" t="str">
        <f t="shared" si="1"/>
        <v>Côte-du-Sud - 683</v>
      </c>
    </row>
    <row r="31" spans="26:59" ht="12.75" customHeight="1">
      <c r="AA31" s="195" t="s">
        <v>592</v>
      </c>
      <c r="AL31" s="63" t="s">
        <v>257</v>
      </c>
      <c r="AM31" s="63">
        <v>27</v>
      </c>
      <c r="AN31" s="63" t="str">
        <f t="shared" si="0"/>
        <v>Ressources humaines</v>
      </c>
      <c r="AO31" s="63" t="str">
        <f>AN48&amp;" - "&amp;AL48</f>
        <v>Autres dépenses - Dragage pour la réalisation du projet</v>
      </c>
      <c r="BD31" s="63" t="s">
        <v>593</v>
      </c>
      <c r="BE31" s="129" t="s">
        <v>594</v>
      </c>
      <c r="BF31" s="129" t="s">
        <v>595</v>
      </c>
      <c r="BG31" s="63" t="str">
        <f t="shared" si="1"/>
        <v>Crémazie - 433</v>
      </c>
    </row>
    <row r="32" spans="26:59" ht="12.75" customHeight="1">
      <c r="AA32" s="195" t="s">
        <v>596</v>
      </c>
      <c r="AL32" s="63" t="s">
        <v>597</v>
      </c>
      <c r="AM32" s="63">
        <v>27</v>
      </c>
      <c r="AN32" s="63" t="str">
        <f t="shared" si="0"/>
        <v>Ressources humaines</v>
      </c>
      <c r="AO32" s="63" t="str">
        <f>AN49&amp;" - "&amp;AL49</f>
        <v>Autres dépenses - Dragage récurrent</v>
      </c>
      <c r="BD32" s="63" t="s">
        <v>598</v>
      </c>
      <c r="BE32" s="129" t="s">
        <v>599</v>
      </c>
      <c r="BF32" s="129" t="s">
        <v>600</v>
      </c>
      <c r="BG32" s="63" t="str">
        <f t="shared" si="1"/>
        <v>D'Arcy-McGee - 403</v>
      </c>
    </row>
    <row r="33" spans="27:59" ht="12.75" customHeight="1">
      <c r="AA33" s="195" t="s">
        <v>601</v>
      </c>
      <c r="AL33" s="63" t="s">
        <v>602</v>
      </c>
      <c r="AM33" s="63">
        <v>27</v>
      </c>
      <c r="AN33" s="63" t="str">
        <f t="shared" si="0"/>
        <v>Ressources humaines</v>
      </c>
      <c r="AO33" s="63" t="str">
        <f t="shared" ref="AO33:AO42" si="5">AN51&amp;" - "&amp;AL51</f>
        <v>Autres dépenses - Frais d’administration</v>
      </c>
      <c r="BD33" s="63" t="s">
        <v>603</v>
      </c>
      <c r="BE33" s="129" t="s">
        <v>604</v>
      </c>
      <c r="BF33" s="129" t="s">
        <v>605</v>
      </c>
      <c r="BG33" s="63" t="str">
        <f t="shared" si="1"/>
        <v>Deux-Montagnes - 483</v>
      </c>
    </row>
    <row r="34" spans="27:59" ht="12.75" customHeight="1">
      <c r="AA34" s="195" t="s">
        <v>606</v>
      </c>
      <c r="AL34" s="63" t="s">
        <v>607</v>
      </c>
      <c r="AM34" s="63">
        <v>30</v>
      </c>
      <c r="AN34" s="63" t="str">
        <f t="shared" ref="AN34:AN60" si="6">VLOOKUP(AM34,$AP$2:$AQ$11,2,FALSE)</f>
        <v>Promotion/Marketing/Commercialisation</v>
      </c>
      <c r="AO34" s="63" t="str">
        <f t="shared" si="5"/>
        <v>Autres dépenses - Frais de déplacement</v>
      </c>
      <c r="BD34" s="63" t="s">
        <v>608</v>
      </c>
      <c r="BE34" s="129" t="s">
        <v>609</v>
      </c>
      <c r="BF34" s="129" t="s">
        <v>610</v>
      </c>
      <c r="BG34" s="63" t="str">
        <f t="shared" ref="BG34:BG65" si="7">BF34&amp;" - "&amp;BE34</f>
        <v>Drummond-Bois-Francs - 273</v>
      </c>
    </row>
    <row r="35" spans="27:59" ht="12.75" customHeight="1">
      <c r="AA35" s="195" t="s">
        <v>611</v>
      </c>
      <c r="AL35" s="63" t="s">
        <v>612</v>
      </c>
      <c r="AM35" s="63">
        <v>30</v>
      </c>
      <c r="AN35" s="63" t="str">
        <f t="shared" si="6"/>
        <v>Promotion/Marketing/Commercialisation</v>
      </c>
      <c r="AO35" s="63" t="str">
        <f t="shared" si="5"/>
        <v>Autres dépenses - Frais de financement</v>
      </c>
      <c r="BD35" s="63" t="s">
        <v>613</v>
      </c>
      <c r="BE35" s="129" t="s">
        <v>614</v>
      </c>
      <c r="BF35" s="129" t="s">
        <v>615</v>
      </c>
      <c r="BG35" s="63" t="str">
        <f t="shared" si="7"/>
        <v>Dubuc - 759</v>
      </c>
    </row>
    <row r="36" spans="27:59" ht="12.75" customHeight="1">
      <c r="AA36" s="195" t="s">
        <v>616</v>
      </c>
      <c r="AL36" s="63" t="s">
        <v>257</v>
      </c>
      <c r="AM36" s="63">
        <v>30</v>
      </c>
      <c r="AN36" s="63" t="str">
        <f t="shared" si="6"/>
        <v>Promotion/Marketing/Commercialisation</v>
      </c>
      <c r="AO36" s="63" t="str">
        <f t="shared" si="5"/>
        <v>Autres dépenses - Frais de transport</v>
      </c>
      <c r="BD36" s="63" t="s">
        <v>617</v>
      </c>
      <c r="BE36" s="129" t="s">
        <v>618</v>
      </c>
      <c r="BF36" s="129" t="s">
        <v>619</v>
      </c>
      <c r="BG36" s="63" t="str">
        <f t="shared" si="7"/>
        <v>Duplessis - 745</v>
      </c>
    </row>
    <row r="37" spans="27:59" ht="12.75" customHeight="1">
      <c r="AA37" s="195" t="s">
        <v>620</v>
      </c>
      <c r="AL37" s="63" t="s">
        <v>621</v>
      </c>
      <c r="AM37" s="63">
        <v>30</v>
      </c>
      <c r="AN37" s="63" t="str">
        <f t="shared" si="6"/>
        <v>Promotion/Marketing/Commercialisation</v>
      </c>
      <c r="AO37" s="63" t="str">
        <f t="shared" si="5"/>
        <v>Autres dépenses - Frais d'ouverture et de démarrage</v>
      </c>
      <c r="BD37" s="63" t="s">
        <v>622</v>
      </c>
      <c r="BE37" s="129" t="s">
        <v>623</v>
      </c>
      <c r="BF37" s="129" t="s">
        <v>624</v>
      </c>
      <c r="BG37" s="63" t="str">
        <f t="shared" si="7"/>
        <v>Fabre - 443</v>
      </c>
    </row>
    <row r="38" spans="27:59" ht="12.75" customHeight="1">
      <c r="AA38" s="195" t="s">
        <v>625</v>
      </c>
      <c r="AL38" s="63" t="s">
        <v>626</v>
      </c>
      <c r="AM38" s="63">
        <v>30</v>
      </c>
      <c r="AN38" s="63" t="str">
        <f t="shared" si="6"/>
        <v>Promotion/Marketing/Commercialisation</v>
      </c>
      <c r="AO38" s="63" t="str">
        <f t="shared" si="5"/>
        <v>Autres dépenses - Intérêts</v>
      </c>
      <c r="BD38" s="63" t="s">
        <v>627</v>
      </c>
      <c r="BE38" s="129" t="s">
        <v>628</v>
      </c>
      <c r="BF38" s="129" t="s">
        <v>629</v>
      </c>
      <c r="BG38" s="63" t="str">
        <f t="shared" si="7"/>
        <v>Gaspé - 731</v>
      </c>
    </row>
    <row r="39" spans="27:59" ht="12.75" customHeight="1">
      <c r="AA39" s="195" t="s">
        <v>630</v>
      </c>
      <c r="AL39" s="63" t="s">
        <v>631</v>
      </c>
      <c r="AM39" s="63">
        <v>30</v>
      </c>
      <c r="AN39" s="63" t="str">
        <f t="shared" si="6"/>
        <v>Promotion/Marketing/Commercialisation</v>
      </c>
      <c r="AO39" s="63" t="str">
        <f t="shared" si="5"/>
        <v>Autres dépenses - Permis</v>
      </c>
      <c r="BD39" s="63" t="s">
        <v>632</v>
      </c>
      <c r="BE39" s="129" t="s">
        <v>633</v>
      </c>
      <c r="BF39" s="129" t="s">
        <v>634</v>
      </c>
      <c r="BG39" s="63" t="str">
        <f t="shared" si="7"/>
        <v>Gatineau - 557</v>
      </c>
    </row>
    <row r="40" spans="27:59" ht="12.75" customHeight="1">
      <c r="AA40" s="195" t="s">
        <v>635</v>
      </c>
      <c r="AL40" s="63" t="s">
        <v>636</v>
      </c>
      <c r="AM40" s="63">
        <v>30</v>
      </c>
      <c r="AN40" s="63" t="str">
        <f t="shared" si="6"/>
        <v>Promotion/Marketing/Commercialisation</v>
      </c>
      <c r="AO40" s="63" t="str">
        <f t="shared" si="5"/>
        <v>Autres dépenses - Taxes non remboursables</v>
      </c>
      <c r="BD40" s="63" t="s">
        <v>637</v>
      </c>
      <c r="BE40" s="129" t="s">
        <v>638</v>
      </c>
      <c r="BF40" s="129" t="s">
        <v>639</v>
      </c>
      <c r="BG40" s="63" t="str">
        <f t="shared" si="7"/>
        <v>Gouin - 381</v>
      </c>
    </row>
    <row r="41" spans="27:59" ht="12.75" customHeight="1">
      <c r="AA41" s="195" t="s">
        <v>640</v>
      </c>
      <c r="AL41" s="63" t="s">
        <v>641</v>
      </c>
      <c r="AM41" s="63">
        <v>30</v>
      </c>
      <c r="AN41" s="63" t="str">
        <f t="shared" si="6"/>
        <v>Promotion/Marketing/Commercialisation</v>
      </c>
      <c r="AO41" s="63" t="str">
        <f t="shared" si="5"/>
        <v>Autres dépenses - Taxes remboursables</v>
      </c>
      <c r="BD41" s="63" t="s">
        <v>642</v>
      </c>
      <c r="BE41" s="129" t="s">
        <v>643</v>
      </c>
      <c r="BF41" s="129" t="s">
        <v>644</v>
      </c>
      <c r="BG41" s="63" t="str">
        <f t="shared" si="7"/>
        <v>Granby - 133</v>
      </c>
    </row>
    <row r="42" spans="27:59" ht="12.75" customHeight="1">
      <c r="AA42" s="195" t="s">
        <v>645</v>
      </c>
      <c r="AL42" s="63" t="s">
        <v>646</v>
      </c>
      <c r="AM42" s="63">
        <v>38</v>
      </c>
      <c r="AN42" s="63" t="str">
        <f t="shared" si="6"/>
        <v>Intégration des arts</v>
      </c>
      <c r="AO42" s="63" t="str">
        <f t="shared" si="5"/>
        <v>Autres dépenses - Visibilité MTO (plaque sur le site)</v>
      </c>
      <c r="BD42" s="63" t="s">
        <v>647</v>
      </c>
      <c r="BE42" s="129" t="s">
        <v>648</v>
      </c>
      <c r="BF42" s="129" t="s">
        <v>649</v>
      </c>
      <c r="BG42" s="63" t="str">
        <f t="shared" si="7"/>
        <v>Groulx - 481</v>
      </c>
    </row>
    <row r="43" spans="27:59" ht="12.75" customHeight="1">
      <c r="AA43" s="195" t="s">
        <v>650</v>
      </c>
      <c r="AL43" s="63" t="s">
        <v>433</v>
      </c>
      <c r="AM43" s="63">
        <v>39</v>
      </c>
      <c r="AN43" s="63" t="str">
        <f t="shared" si="6"/>
        <v>Fonds de roulement</v>
      </c>
      <c r="AO43" s="63" t="str">
        <f>AN44&amp;" - "&amp;AL44</f>
        <v>Autres dépenses - Autre</v>
      </c>
      <c r="BD43" s="63" t="s">
        <v>651</v>
      </c>
      <c r="BE43" s="129" t="s">
        <v>652</v>
      </c>
      <c r="BF43" s="129" t="s">
        <v>653</v>
      </c>
      <c r="BG43" s="63" t="str">
        <f t="shared" si="7"/>
        <v>Hochelaga-Maisonneuve - 387</v>
      </c>
    </row>
    <row r="44" spans="27:59" ht="12.75" customHeight="1">
      <c r="AA44" s="195" t="s">
        <v>437</v>
      </c>
      <c r="AL44" s="63" t="s">
        <v>257</v>
      </c>
      <c r="AM44" s="63">
        <v>40</v>
      </c>
      <c r="AN44" s="63" t="str">
        <f t="shared" si="6"/>
        <v>Autres dépenses</v>
      </c>
      <c r="BD44" s="63" t="s">
        <v>654</v>
      </c>
      <c r="BE44" s="129" t="s">
        <v>655</v>
      </c>
      <c r="BF44" s="129" t="s">
        <v>656</v>
      </c>
      <c r="BG44" s="63" t="str">
        <f t="shared" si="7"/>
        <v>Hull - 561</v>
      </c>
    </row>
    <row r="45" spans="27:59" ht="12.75" customHeight="1">
      <c r="AA45" s="195" t="s">
        <v>657</v>
      </c>
      <c r="AL45" s="63" t="s">
        <v>658</v>
      </c>
      <c r="AM45" s="63">
        <v>40</v>
      </c>
      <c r="AN45" s="63" t="str">
        <f t="shared" si="6"/>
        <v>Autres dépenses</v>
      </c>
      <c r="BD45" s="63" t="s">
        <v>659</v>
      </c>
      <c r="BE45" s="129" t="s">
        <v>660</v>
      </c>
      <c r="BF45" s="129" t="s">
        <v>661</v>
      </c>
      <c r="BG45" s="63" t="str">
        <f t="shared" si="7"/>
        <v>Huntingdon - 149</v>
      </c>
    </row>
    <row r="46" spans="27:59" ht="12.75" customHeight="1">
      <c r="AA46" s="195" t="s">
        <v>662</v>
      </c>
      <c r="AL46" s="63" t="s">
        <v>663</v>
      </c>
      <c r="AM46" s="63">
        <v>40</v>
      </c>
      <c r="AN46" s="63" t="str">
        <f t="shared" si="6"/>
        <v>Autres dépenses</v>
      </c>
      <c r="BD46" s="63" t="s">
        <v>664</v>
      </c>
      <c r="BE46" s="129" t="s">
        <v>665</v>
      </c>
      <c r="BF46" s="129" t="s">
        <v>666</v>
      </c>
      <c r="BG46" s="63" t="str">
        <f t="shared" si="7"/>
        <v>Iberville - 143</v>
      </c>
    </row>
    <row r="47" spans="27:59" ht="12.75" customHeight="1">
      <c r="AA47" s="195" t="s">
        <v>667</v>
      </c>
      <c r="AL47" s="63" t="s">
        <v>668</v>
      </c>
      <c r="AM47" s="63">
        <v>40</v>
      </c>
      <c r="AN47" s="63" t="str">
        <f t="shared" si="6"/>
        <v>Autres dépenses</v>
      </c>
      <c r="BD47" s="63" t="s">
        <v>669</v>
      </c>
      <c r="BE47" s="129" t="s">
        <v>670</v>
      </c>
      <c r="BF47" s="129" t="s">
        <v>456</v>
      </c>
      <c r="BG47" s="63" t="str">
        <f t="shared" si="7"/>
        <v>Îles-de-la-Madeleine - 733</v>
      </c>
    </row>
    <row r="48" spans="27:59" ht="12.75" customHeight="1">
      <c r="AA48" s="195" t="s">
        <v>671</v>
      </c>
      <c r="AL48" s="63" t="s">
        <v>672</v>
      </c>
      <c r="AM48" s="63">
        <v>40</v>
      </c>
      <c r="AN48" s="63" t="str">
        <f t="shared" si="6"/>
        <v>Autres dépenses</v>
      </c>
      <c r="BD48" s="63" t="s">
        <v>673</v>
      </c>
      <c r="BE48" s="129" t="s">
        <v>674</v>
      </c>
      <c r="BF48" s="129" t="s">
        <v>675</v>
      </c>
      <c r="BG48" s="63" t="str">
        <f t="shared" si="7"/>
        <v>Jacques-Cartier - 409</v>
      </c>
    </row>
    <row r="49" spans="27:59" ht="12.75" customHeight="1">
      <c r="AA49" s="195" t="s">
        <v>676</v>
      </c>
      <c r="AL49" s="63" t="s">
        <v>677</v>
      </c>
      <c r="AM49" s="63">
        <v>40</v>
      </c>
      <c r="AN49" s="63" t="str">
        <f t="shared" si="6"/>
        <v>Autres dépenses</v>
      </c>
      <c r="BD49" s="63" t="s">
        <v>678</v>
      </c>
      <c r="BE49" s="129" t="s">
        <v>679</v>
      </c>
      <c r="BF49" s="129" t="s">
        <v>680</v>
      </c>
      <c r="BG49" s="63" t="str">
        <f t="shared" si="7"/>
        <v>Jean-Lesage - 623</v>
      </c>
    </row>
    <row r="50" spans="27:59" ht="12.75" customHeight="1">
      <c r="AA50" s="195" t="s">
        <v>676</v>
      </c>
      <c r="AL50" s="63" t="s">
        <v>681</v>
      </c>
      <c r="AM50" s="63">
        <v>40</v>
      </c>
      <c r="AN50" s="63" t="str">
        <f t="shared" si="6"/>
        <v>Autres dépenses</v>
      </c>
      <c r="BD50" s="63" t="s">
        <v>682</v>
      </c>
      <c r="BE50" s="129" t="s">
        <v>683</v>
      </c>
      <c r="BF50" s="129" t="s">
        <v>684</v>
      </c>
      <c r="BG50" s="63" t="str">
        <f t="shared" si="7"/>
        <v>Jeanne-Mance-Viger - 429</v>
      </c>
    </row>
    <row r="51" spans="27:59" ht="12.75" customHeight="1">
      <c r="AA51" s="195" t="s">
        <v>685</v>
      </c>
      <c r="AL51" s="63" t="s">
        <v>686</v>
      </c>
      <c r="AM51" s="63">
        <v>40</v>
      </c>
      <c r="AN51" s="63" t="str">
        <f t="shared" si="6"/>
        <v>Autres dépenses</v>
      </c>
      <c r="BD51" s="63" t="s">
        <v>687</v>
      </c>
      <c r="BE51" s="129" t="s">
        <v>688</v>
      </c>
      <c r="BF51" s="129" t="s">
        <v>689</v>
      </c>
      <c r="BG51" s="63" t="str">
        <f t="shared" si="7"/>
        <v>Jean-Talon - 643</v>
      </c>
    </row>
    <row r="52" spans="27:59" ht="12.75" customHeight="1">
      <c r="AA52" s="195" t="s">
        <v>690</v>
      </c>
      <c r="AL52" s="63" t="s">
        <v>691</v>
      </c>
      <c r="AM52" s="63">
        <v>40</v>
      </c>
      <c r="AN52" s="63" t="str">
        <f t="shared" si="6"/>
        <v>Autres dépenses</v>
      </c>
      <c r="BD52" s="63" t="s">
        <v>692</v>
      </c>
      <c r="BE52" s="129" t="s">
        <v>693</v>
      </c>
      <c r="BF52" s="129" t="s">
        <v>694</v>
      </c>
      <c r="BG52" s="63" t="str">
        <f t="shared" si="7"/>
        <v>Johnson - 269</v>
      </c>
    </row>
    <row r="53" spans="27:59" ht="12.75" customHeight="1">
      <c r="AA53" s="195" t="s">
        <v>695</v>
      </c>
      <c r="AL53" s="63" t="s">
        <v>696</v>
      </c>
      <c r="AM53" s="63">
        <v>40</v>
      </c>
      <c r="AN53" s="63" t="str">
        <f t="shared" si="6"/>
        <v>Autres dépenses</v>
      </c>
      <c r="BD53" s="63" t="s">
        <v>697</v>
      </c>
      <c r="BE53" s="129" t="s">
        <v>698</v>
      </c>
      <c r="BF53" s="129" t="s">
        <v>699</v>
      </c>
      <c r="BG53" s="63" t="str">
        <f t="shared" si="7"/>
        <v>Joliette - 361</v>
      </c>
    </row>
    <row r="54" spans="27:59" ht="12.75" customHeight="1">
      <c r="AA54" s="195" t="s">
        <v>700</v>
      </c>
      <c r="AL54" s="63" t="s">
        <v>701</v>
      </c>
      <c r="AM54" s="63">
        <v>40</v>
      </c>
      <c r="AN54" s="63" t="str">
        <f t="shared" si="6"/>
        <v>Autres dépenses</v>
      </c>
      <c r="BD54" s="63" t="s">
        <v>702</v>
      </c>
      <c r="BE54" s="129" t="s">
        <v>703</v>
      </c>
      <c r="BF54" s="129" t="s">
        <v>704</v>
      </c>
      <c r="BG54" s="63" t="str">
        <f t="shared" si="7"/>
        <v>Jonquière - 773</v>
      </c>
    </row>
    <row r="55" spans="27:59" ht="12.75" customHeight="1">
      <c r="AA55" s="195" t="s">
        <v>705</v>
      </c>
      <c r="AL55" s="63" t="s">
        <v>706</v>
      </c>
      <c r="AM55" s="63">
        <v>40</v>
      </c>
      <c r="AN55" s="63" t="str">
        <f t="shared" si="6"/>
        <v>Autres dépenses</v>
      </c>
      <c r="BD55" s="63" t="s">
        <v>707</v>
      </c>
      <c r="BE55" s="129" t="s">
        <v>708</v>
      </c>
      <c r="BF55" s="129" t="s">
        <v>709</v>
      </c>
      <c r="BG55" s="63" t="str">
        <f t="shared" si="7"/>
        <v>La Peltrie - 603</v>
      </c>
    </row>
    <row r="56" spans="27:59" ht="12.75" customHeight="1">
      <c r="AA56" s="195" t="s">
        <v>710</v>
      </c>
      <c r="AL56" s="63" t="s">
        <v>711</v>
      </c>
      <c r="AM56" s="63">
        <v>40</v>
      </c>
      <c r="AN56" s="63" t="str">
        <f t="shared" si="6"/>
        <v>Autres dépenses</v>
      </c>
      <c r="BD56" s="63" t="s">
        <v>712</v>
      </c>
      <c r="BE56" s="129" t="s">
        <v>713</v>
      </c>
      <c r="BF56" s="129" t="s">
        <v>714</v>
      </c>
      <c r="BG56" s="63" t="str">
        <f t="shared" si="7"/>
        <v>La Pinière - 203</v>
      </c>
    </row>
    <row r="57" spans="27:59" ht="12.75" customHeight="1">
      <c r="AA57" s="195" t="s">
        <v>715</v>
      </c>
      <c r="AL57" s="63" t="s">
        <v>716</v>
      </c>
      <c r="AM57" s="63">
        <v>40</v>
      </c>
      <c r="AN57" s="63" t="str">
        <f t="shared" si="6"/>
        <v>Autres dépenses</v>
      </c>
      <c r="BD57" s="63" t="s">
        <v>717</v>
      </c>
      <c r="BE57" s="129" t="s">
        <v>718</v>
      </c>
      <c r="BF57" s="129" t="s">
        <v>719</v>
      </c>
      <c r="BG57" s="63" t="str">
        <f t="shared" si="7"/>
        <v>La Prairie - 183</v>
      </c>
    </row>
    <row r="58" spans="27:59" ht="12.75" customHeight="1">
      <c r="AA58" s="195" t="s">
        <v>720</v>
      </c>
      <c r="AL58" s="63" t="s">
        <v>721</v>
      </c>
      <c r="AM58" s="63">
        <v>40</v>
      </c>
      <c r="AN58" s="63" t="str">
        <f t="shared" si="6"/>
        <v>Autres dépenses</v>
      </c>
      <c r="BD58" s="63" t="s">
        <v>722</v>
      </c>
      <c r="BE58" s="129" t="s">
        <v>723</v>
      </c>
      <c r="BF58" s="129" t="s">
        <v>724</v>
      </c>
      <c r="BG58" s="63" t="str">
        <f t="shared" si="7"/>
        <v>Labelle - 545</v>
      </c>
    </row>
    <row r="59" spans="27:59" ht="12.75" customHeight="1">
      <c r="AA59" s="195" t="s">
        <v>725</v>
      </c>
      <c r="AL59" s="63" t="s">
        <v>726</v>
      </c>
      <c r="AM59" s="63">
        <v>40</v>
      </c>
      <c r="AN59" s="63" t="str">
        <f t="shared" si="6"/>
        <v>Autres dépenses</v>
      </c>
      <c r="BD59" s="63" t="s">
        <v>727</v>
      </c>
      <c r="BE59" s="129" t="s">
        <v>728</v>
      </c>
      <c r="BF59" s="129" t="s">
        <v>729</v>
      </c>
      <c r="BG59" s="63" t="str">
        <f t="shared" si="7"/>
        <v>Lac-Saint-Jean - 779</v>
      </c>
    </row>
    <row r="60" spans="27:59" ht="12.75" customHeight="1">
      <c r="AA60" s="195" t="s">
        <v>484</v>
      </c>
      <c r="AL60" s="63" t="s">
        <v>730</v>
      </c>
      <c r="AM60" s="63">
        <v>40</v>
      </c>
      <c r="AN60" s="63" t="str">
        <f t="shared" si="6"/>
        <v>Autres dépenses</v>
      </c>
      <c r="BD60" s="63" t="s">
        <v>731</v>
      </c>
      <c r="BE60" s="129" t="s">
        <v>732</v>
      </c>
      <c r="BF60" s="129" t="s">
        <v>733</v>
      </c>
      <c r="BG60" s="63" t="str">
        <f t="shared" si="7"/>
        <v>LaFontaine - 371</v>
      </c>
    </row>
    <row r="61" spans="27:59" ht="12.75" customHeight="1">
      <c r="AA61" s="195" t="s">
        <v>734</v>
      </c>
      <c r="BD61" s="63" t="s">
        <v>735</v>
      </c>
      <c r="BE61" s="129" t="s">
        <v>736</v>
      </c>
      <c r="BF61" s="129" t="s">
        <v>737</v>
      </c>
      <c r="BG61" s="63" t="str">
        <f t="shared" si="7"/>
        <v>Laporte - 209</v>
      </c>
    </row>
    <row r="62" spans="27:59" ht="12.75" customHeight="1">
      <c r="AA62" s="195" t="s">
        <v>738</v>
      </c>
      <c r="BD62" s="63" t="s">
        <v>739</v>
      </c>
      <c r="BE62" s="129" t="s">
        <v>740</v>
      </c>
      <c r="BF62" s="129" t="s">
        <v>741</v>
      </c>
      <c r="BG62" s="63" t="str">
        <f t="shared" si="7"/>
        <v>L'Assomption - 363</v>
      </c>
    </row>
    <row r="63" spans="27:59" ht="12.75" customHeight="1">
      <c r="AA63" s="195" t="s">
        <v>742</v>
      </c>
      <c r="BD63" s="63" t="s">
        <v>743</v>
      </c>
      <c r="BE63" s="129" t="s">
        <v>744</v>
      </c>
      <c r="BF63" s="129" t="s">
        <v>745</v>
      </c>
      <c r="BG63" s="63" t="str">
        <f t="shared" si="7"/>
        <v>Laurier-Dorion - 423</v>
      </c>
    </row>
    <row r="64" spans="27:59" ht="12.75" customHeight="1">
      <c r="AA64" s="195" t="s">
        <v>746</v>
      </c>
      <c r="BD64" s="63" t="s">
        <v>747</v>
      </c>
      <c r="BE64" s="129" t="s">
        <v>748</v>
      </c>
      <c r="BF64" s="129" t="s">
        <v>749</v>
      </c>
      <c r="BG64" s="63" t="str">
        <f t="shared" si="7"/>
        <v>Laval-des-Rapides - 439</v>
      </c>
    </row>
    <row r="65" spans="27:59" ht="12.75" customHeight="1">
      <c r="AA65" s="195" t="s">
        <v>750</v>
      </c>
      <c r="BD65" s="63" t="s">
        <v>751</v>
      </c>
      <c r="BE65" s="129" t="s">
        <v>752</v>
      </c>
      <c r="BF65" s="129" t="s">
        <v>753</v>
      </c>
      <c r="BG65" s="63" t="str">
        <f t="shared" si="7"/>
        <v>Laviolette - 583</v>
      </c>
    </row>
    <row r="66" spans="27:59" ht="12.75" customHeight="1">
      <c r="AA66" s="195" t="s">
        <v>754</v>
      </c>
      <c r="BD66" s="63" t="s">
        <v>755</v>
      </c>
      <c r="BE66" s="129" t="s">
        <v>756</v>
      </c>
      <c r="BF66" s="129" t="s">
        <v>757</v>
      </c>
      <c r="BG66" s="63" t="str">
        <f t="shared" ref="BG66:BG98" si="8">BF66&amp;" - "&amp;BE66</f>
        <v>Lévis - 663</v>
      </c>
    </row>
    <row r="67" spans="27:59" ht="12.75" customHeight="1">
      <c r="AA67" s="195" t="s">
        <v>758</v>
      </c>
      <c r="BD67" s="63" t="s">
        <v>759</v>
      </c>
      <c r="BE67" s="129" t="s">
        <v>760</v>
      </c>
      <c r="BF67" s="129" t="s">
        <v>761</v>
      </c>
      <c r="BG67" s="63" t="str">
        <f t="shared" si="8"/>
        <v>Lotbinière-Frontenac - 289</v>
      </c>
    </row>
    <row r="68" spans="27:59" ht="12.75" customHeight="1">
      <c r="AA68" s="195" t="s">
        <v>762</v>
      </c>
      <c r="BD68" s="63" t="s">
        <v>763</v>
      </c>
      <c r="BE68" s="129" t="s">
        <v>764</v>
      </c>
      <c r="BF68" s="129" t="s">
        <v>765</v>
      </c>
      <c r="BG68" s="63" t="str">
        <f t="shared" si="8"/>
        <v>Louis-Hébert - 653</v>
      </c>
    </row>
    <row r="69" spans="27:59" ht="12.75" customHeight="1">
      <c r="AA69" s="195" t="s">
        <v>766</v>
      </c>
      <c r="BD69" s="63" t="s">
        <v>767</v>
      </c>
      <c r="BE69" s="129" t="s">
        <v>768</v>
      </c>
      <c r="BF69" s="129" t="s">
        <v>769</v>
      </c>
      <c r="BG69" s="63" t="str">
        <f t="shared" si="8"/>
        <v>Marguerite-Bourgeoys - 399</v>
      </c>
    </row>
    <row r="70" spans="27:59" ht="12.75" customHeight="1">
      <c r="AA70" s="195" t="s">
        <v>493</v>
      </c>
      <c r="BD70" s="63" t="s">
        <v>770</v>
      </c>
      <c r="BE70" s="129" t="s">
        <v>771</v>
      </c>
      <c r="BF70" s="129" t="s">
        <v>772</v>
      </c>
      <c r="BG70" s="63" t="str">
        <f t="shared" si="8"/>
        <v>Marie-Victorin - 213</v>
      </c>
    </row>
    <row r="71" spans="27:59" ht="12.75" customHeight="1">
      <c r="AA71" s="195" t="s">
        <v>773</v>
      </c>
      <c r="BD71" s="63" t="s">
        <v>774</v>
      </c>
      <c r="BE71" s="129" t="s">
        <v>775</v>
      </c>
      <c r="BF71" s="129" t="s">
        <v>776</v>
      </c>
      <c r="BG71" s="63" t="str">
        <f t="shared" si="8"/>
        <v>Marquette - 407</v>
      </c>
    </row>
    <row r="72" spans="27:59" ht="12.75" customHeight="1">
      <c r="AA72" s="195" t="s">
        <v>777</v>
      </c>
      <c r="BD72" s="63" t="s">
        <v>778</v>
      </c>
      <c r="BE72" s="129" t="s">
        <v>779</v>
      </c>
      <c r="BF72" s="129" t="s">
        <v>780</v>
      </c>
      <c r="BG72" s="63" t="str">
        <f t="shared" si="8"/>
        <v>Maskinongé - 349</v>
      </c>
    </row>
    <row r="73" spans="27:59" ht="12.75" customHeight="1">
      <c r="AA73" s="195" t="s">
        <v>781</v>
      </c>
      <c r="BD73" s="63" t="s">
        <v>782</v>
      </c>
      <c r="BE73" s="129" t="s">
        <v>783</v>
      </c>
      <c r="BF73" s="129" t="s">
        <v>784</v>
      </c>
      <c r="BG73" s="63" t="str">
        <f t="shared" si="8"/>
        <v>Masson - 465</v>
      </c>
    </row>
    <row r="74" spans="27:59" ht="12.75" customHeight="1">
      <c r="AA74" s="195" t="s">
        <v>785</v>
      </c>
      <c r="BD74" s="63" t="s">
        <v>786</v>
      </c>
      <c r="BE74" s="129" t="s">
        <v>787</v>
      </c>
      <c r="BF74" s="129" t="s">
        <v>788</v>
      </c>
      <c r="BG74" s="63" t="str">
        <f t="shared" si="8"/>
        <v>Matane-Matapédia - 711</v>
      </c>
    </row>
    <row r="75" spans="27:59" ht="12.75" customHeight="1">
      <c r="AA75" s="195" t="s">
        <v>789</v>
      </c>
      <c r="BD75" s="63" t="s">
        <v>790</v>
      </c>
      <c r="BE75" s="129" t="s">
        <v>791</v>
      </c>
      <c r="BF75" s="129" t="s">
        <v>792</v>
      </c>
      <c r="BG75" s="63" t="str">
        <f t="shared" si="8"/>
        <v>Mégantic - 103</v>
      </c>
    </row>
    <row r="76" spans="27:59" ht="12.75" customHeight="1">
      <c r="AA76" s="195" t="s">
        <v>793</v>
      </c>
      <c r="BD76" s="63" t="s">
        <v>794</v>
      </c>
      <c r="BE76" s="129" t="s">
        <v>795</v>
      </c>
      <c r="BF76" s="129" t="s">
        <v>796</v>
      </c>
      <c r="BG76" s="63" t="str">
        <f t="shared" si="8"/>
        <v>Mercier - 383</v>
      </c>
    </row>
    <row r="77" spans="27:59" ht="12.75" customHeight="1">
      <c r="AA77" s="195" t="s">
        <v>797</v>
      </c>
      <c r="BD77" s="63" t="s">
        <v>798</v>
      </c>
      <c r="BE77" s="129" t="s">
        <v>799</v>
      </c>
      <c r="BF77" s="129" t="s">
        <v>800</v>
      </c>
      <c r="BG77" s="63" t="str">
        <f t="shared" si="8"/>
        <v>Mille-Îles - 451</v>
      </c>
    </row>
    <row r="78" spans="27:59" ht="12.75" customHeight="1">
      <c r="AA78" s="195" t="s">
        <v>801</v>
      </c>
      <c r="BD78" s="63" t="s">
        <v>802</v>
      </c>
      <c r="BE78" s="129" t="s">
        <v>803</v>
      </c>
      <c r="BF78" s="129" t="s">
        <v>804</v>
      </c>
      <c r="BG78" s="63" t="str">
        <f t="shared" si="8"/>
        <v>Mirabel - 495</v>
      </c>
    </row>
    <row r="79" spans="27:59" ht="12.75" customHeight="1">
      <c r="AA79" s="195" t="s">
        <v>805</v>
      </c>
      <c r="BD79" s="63" t="s">
        <v>806</v>
      </c>
      <c r="BE79" s="129" t="s">
        <v>807</v>
      </c>
      <c r="BF79" s="129" t="s">
        <v>808</v>
      </c>
      <c r="BG79" s="63" t="str">
        <f t="shared" si="8"/>
        <v>Montarville - 233</v>
      </c>
    </row>
    <row r="80" spans="27:59" ht="12.75" customHeight="1">
      <c r="AA80" s="195" t="s">
        <v>809</v>
      </c>
      <c r="BD80" s="63" t="s">
        <v>810</v>
      </c>
      <c r="BE80" s="129" t="s">
        <v>811</v>
      </c>
      <c r="BF80" s="129" t="s">
        <v>812</v>
      </c>
      <c r="BG80" s="63" t="str">
        <f t="shared" si="8"/>
        <v>Montmorency - 673</v>
      </c>
    </row>
    <row r="81" spans="27:59" ht="12.75" customHeight="1">
      <c r="AA81" s="195" t="s">
        <v>813</v>
      </c>
      <c r="BD81" s="63" t="s">
        <v>814</v>
      </c>
      <c r="BE81" s="129" t="s">
        <v>815</v>
      </c>
      <c r="BF81" s="129" t="s">
        <v>816</v>
      </c>
      <c r="BG81" s="63" t="str">
        <f t="shared" si="8"/>
        <v>Mont-Royal - 419</v>
      </c>
    </row>
    <row r="82" spans="27:59" ht="12.75" customHeight="1">
      <c r="AA82" s="195" t="s">
        <v>817</v>
      </c>
      <c r="BD82" s="63" t="s">
        <v>818</v>
      </c>
      <c r="BE82" s="129" t="s">
        <v>819</v>
      </c>
      <c r="BF82" s="129" t="s">
        <v>820</v>
      </c>
      <c r="BG82" s="63" t="str">
        <f t="shared" si="8"/>
        <v>Nelligan - 411</v>
      </c>
    </row>
    <row r="83" spans="27:59" ht="12.75" customHeight="1">
      <c r="AA83" s="195" t="s">
        <v>821</v>
      </c>
      <c r="BD83" s="63" t="s">
        <v>822</v>
      </c>
      <c r="BE83" s="129" t="s">
        <v>823</v>
      </c>
      <c r="BF83" s="129" t="s">
        <v>824</v>
      </c>
      <c r="BG83" s="63" t="str">
        <f t="shared" si="8"/>
        <v>Nicolet-Bécancour - 329</v>
      </c>
    </row>
    <row r="84" spans="27:59" ht="12.75" customHeight="1">
      <c r="AA84" s="195" t="s">
        <v>825</v>
      </c>
      <c r="BD84" s="63" t="s">
        <v>826</v>
      </c>
      <c r="BE84" s="129" t="s">
        <v>827</v>
      </c>
      <c r="BF84" s="129" t="s">
        <v>828</v>
      </c>
      <c r="BG84" s="63" t="str">
        <f t="shared" si="8"/>
        <v>Notre-Dame-de-Grâce - 401</v>
      </c>
    </row>
    <row r="85" spans="27:59" ht="12.75" customHeight="1">
      <c r="AA85" s="195" t="s">
        <v>829</v>
      </c>
      <c r="BD85" s="63" t="s">
        <v>830</v>
      </c>
      <c r="BE85" s="129" t="s">
        <v>831</v>
      </c>
      <c r="BF85" s="129" t="s">
        <v>832</v>
      </c>
      <c r="BG85" s="63" t="str">
        <f t="shared" si="8"/>
        <v>Orford - 123</v>
      </c>
    </row>
    <row r="86" spans="27:59" ht="12.75" customHeight="1">
      <c r="AA86" s="195" t="s">
        <v>833</v>
      </c>
      <c r="BD86" s="63" t="s">
        <v>834</v>
      </c>
      <c r="BE86" s="129" t="s">
        <v>835</v>
      </c>
      <c r="BF86" s="129" t="s">
        <v>836</v>
      </c>
      <c r="BG86" s="63" t="str">
        <f t="shared" si="8"/>
        <v>Outremont - 421</v>
      </c>
    </row>
    <row r="87" spans="27:59" ht="12.75" customHeight="1">
      <c r="AA87" s="195" t="s">
        <v>837</v>
      </c>
      <c r="BD87" s="63" t="s">
        <v>838</v>
      </c>
      <c r="BE87" s="129" t="s">
        <v>839</v>
      </c>
      <c r="BF87" s="129" t="s">
        <v>840</v>
      </c>
      <c r="BG87" s="63" t="str">
        <f t="shared" si="8"/>
        <v>Papineau - 553</v>
      </c>
    </row>
    <row r="88" spans="27:59" ht="12.75" customHeight="1">
      <c r="AA88" s="195" t="s">
        <v>841</v>
      </c>
      <c r="BD88" s="63" t="s">
        <v>842</v>
      </c>
      <c r="BE88" s="129" t="s">
        <v>843</v>
      </c>
      <c r="BF88" s="129" t="s">
        <v>844</v>
      </c>
      <c r="BG88" s="63" t="str">
        <f t="shared" si="8"/>
        <v>Pointe-aux-Trembles - 369</v>
      </c>
    </row>
    <row r="89" spans="27:59" ht="12.75" customHeight="1">
      <c r="AA89" s="195" t="s">
        <v>845</v>
      </c>
      <c r="BD89" s="63" t="s">
        <v>846</v>
      </c>
      <c r="BE89" s="129" t="s">
        <v>847</v>
      </c>
      <c r="BF89" s="129" t="s">
        <v>848</v>
      </c>
      <c r="BG89" s="63" t="str">
        <f t="shared" si="8"/>
        <v>Pontiac - 563</v>
      </c>
    </row>
    <row r="90" spans="27:59" ht="12.75" customHeight="1">
      <c r="AA90" s="195" t="s">
        <v>849</v>
      </c>
      <c r="BD90" s="63" t="s">
        <v>850</v>
      </c>
      <c r="BE90" s="129" t="s">
        <v>851</v>
      </c>
      <c r="BF90" s="129" t="s">
        <v>852</v>
      </c>
      <c r="BG90" s="63" t="str">
        <f t="shared" si="8"/>
        <v>Portneuf - 599</v>
      </c>
    </row>
    <row r="91" spans="27:59" ht="12.75" customHeight="1">
      <c r="AA91" s="195" t="s">
        <v>853</v>
      </c>
      <c r="BE91" s="131">
        <v>582</v>
      </c>
      <c r="BF91" s="129" t="s">
        <v>854</v>
      </c>
      <c r="BG91" s="63" t="str">
        <f t="shared" si="8"/>
        <v>Prévost - 582</v>
      </c>
    </row>
    <row r="92" spans="27:59" ht="12.75" customHeight="1">
      <c r="AA92" s="195" t="s">
        <v>855</v>
      </c>
      <c r="BE92" s="129" t="s">
        <v>856</v>
      </c>
      <c r="BF92" s="129" t="s">
        <v>857</v>
      </c>
      <c r="BG92" s="63" t="str">
        <f t="shared" si="8"/>
        <v>René-Lévesque - 753</v>
      </c>
    </row>
    <row r="93" spans="27:59" ht="12.75" customHeight="1">
      <c r="AA93" s="195" t="s">
        <v>858</v>
      </c>
      <c r="BE93" s="129" t="s">
        <v>859</v>
      </c>
      <c r="BF93" s="129" t="s">
        <v>860</v>
      </c>
      <c r="BG93" s="63" t="str">
        <f t="shared" si="8"/>
        <v>Repentigny - 367</v>
      </c>
    </row>
    <row r="94" spans="27:59" ht="12.75" customHeight="1">
      <c r="AA94" s="195" t="s">
        <v>861</v>
      </c>
      <c r="BE94" s="129" t="s">
        <v>862</v>
      </c>
      <c r="BF94" s="129" t="s">
        <v>863</v>
      </c>
      <c r="BG94" s="63" t="str">
        <f t="shared" si="8"/>
        <v>Richelieu - 253</v>
      </c>
    </row>
    <row r="95" spans="27:59" ht="12.75" customHeight="1">
      <c r="AA95" s="195" t="s">
        <v>864</v>
      </c>
      <c r="BE95" s="129" t="s">
        <v>865</v>
      </c>
      <c r="BF95" s="129" t="s">
        <v>866</v>
      </c>
      <c r="BG95" s="63" t="str">
        <f t="shared" si="8"/>
        <v>Richmond - 283</v>
      </c>
    </row>
    <row r="96" spans="27:59" ht="12.75" customHeight="1">
      <c r="AA96" s="195" t="s">
        <v>867</v>
      </c>
      <c r="BE96" s="129" t="s">
        <v>868</v>
      </c>
      <c r="BF96" s="129" t="s">
        <v>869</v>
      </c>
      <c r="BG96" s="63" t="str">
        <f t="shared" si="8"/>
        <v>Rimouski - 703</v>
      </c>
    </row>
    <row r="97" spans="27:59" ht="12.75" customHeight="1">
      <c r="AA97" s="195" t="s">
        <v>870</v>
      </c>
      <c r="BE97" s="129" t="s">
        <v>871</v>
      </c>
      <c r="BF97" s="129" t="s">
        <v>872</v>
      </c>
      <c r="BG97" s="63" t="str">
        <f t="shared" si="8"/>
        <v>Rivière-du-Loup-Témiscouata - 699</v>
      </c>
    </row>
    <row r="98" spans="27:59" ht="12.75" customHeight="1">
      <c r="AA98" s="195" t="s">
        <v>873</v>
      </c>
      <c r="BE98" s="129" t="s">
        <v>874</v>
      </c>
      <c r="BF98" s="129" t="s">
        <v>875</v>
      </c>
      <c r="BG98" s="63" t="str">
        <f t="shared" si="8"/>
        <v>Robert-Baldwin - 413</v>
      </c>
    </row>
    <row r="99" spans="27:59" ht="12.75" customHeight="1">
      <c r="AA99" s="195" t="s">
        <v>534</v>
      </c>
      <c r="BE99" s="129" t="s">
        <v>876</v>
      </c>
      <c r="BF99" s="129" t="s">
        <v>877</v>
      </c>
      <c r="BG99" s="63" t="str">
        <f t="shared" ref="BG99:BG127" si="9">BF99&amp;" - "&amp;BE99</f>
        <v>Roberval - 783</v>
      </c>
    </row>
    <row r="100" spans="27:59" ht="12.75" customHeight="1">
      <c r="AA100" s="195" t="s">
        <v>878</v>
      </c>
      <c r="BE100" s="129" t="s">
        <v>879</v>
      </c>
      <c r="BF100" s="129" t="s">
        <v>880</v>
      </c>
      <c r="BG100" s="63" t="str">
        <f t="shared" si="9"/>
        <v>Rosemont - 379</v>
      </c>
    </row>
    <row r="101" spans="27:59" ht="12.75" customHeight="1">
      <c r="AA101" s="195" t="s">
        <v>541</v>
      </c>
      <c r="BE101" s="129" t="s">
        <v>881</v>
      </c>
      <c r="BF101" s="129" t="s">
        <v>882</v>
      </c>
      <c r="BG101" s="63" t="str">
        <f t="shared" si="9"/>
        <v>Rousseau - 515</v>
      </c>
    </row>
    <row r="102" spans="27:59" ht="12.75" customHeight="1">
      <c r="AA102" s="195" t="s">
        <v>883</v>
      </c>
      <c r="BE102" s="129" t="s">
        <v>884</v>
      </c>
      <c r="BF102" s="129" t="s">
        <v>885</v>
      </c>
      <c r="BG102" s="63" t="str">
        <f t="shared" si="9"/>
        <v>Rouyn-Noranda-Témiscamingue - 567</v>
      </c>
    </row>
    <row r="103" spans="27:59" ht="12.75" customHeight="1">
      <c r="AA103" s="195" t="s">
        <v>886</v>
      </c>
      <c r="BE103" s="129" t="s">
        <v>887</v>
      </c>
      <c r="BF103" s="129" t="s">
        <v>888</v>
      </c>
      <c r="BG103" s="63" t="str">
        <f t="shared" si="9"/>
        <v>Sainte-Marie-Saint-Jacques - 389</v>
      </c>
    </row>
    <row r="104" spans="27:59" ht="12.75" customHeight="1">
      <c r="AA104" s="195" t="s">
        <v>889</v>
      </c>
      <c r="BE104" s="129" t="s">
        <v>890</v>
      </c>
      <c r="BF104" s="129" t="s">
        <v>891</v>
      </c>
      <c r="BG104" s="63" t="str">
        <f t="shared" si="9"/>
        <v>Sainte-Rose - 447</v>
      </c>
    </row>
    <row r="105" spans="27:59" ht="12.75" customHeight="1">
      <c r="AA105" s="195" t="s">
        <v>892</v>
      </c>
      <c r="BE105" s="129" t="s">
        <v>893</v>
      </c>
      <c r="BF105" s="129" t="s">
        <v>894</v>
      </c>
      <c r="BG105" s="63" t="str">
        <f t="shared" si="9"/>
        <v>Saint-François - 111</v>
      </c>
    </row>
    <row r="106" spans="27:59" ht="12.75" customHeight="1">
      <c r="AA106" s="195" t="s">
        <v>895</v>
      </c>
      <c r="BE106" s="129" t="s">
        <v>896</v>
      </c>
      <c r="BF106" s="129" t="s">
        <v>897</v>
      </c>
      <c r="BG106" s="63" t="str">
        <f t="shared" si="9"/>
        <v>Saint-Henri-Sainte-Anne - 393</v>
      </c>
    </row>
    <row r="107" spans="27:59" ht="12.75" customHeight="1">
      <c r="AA107" s="195" t="s">
        <v>898</v>
      </c>
      <c r="BE107" s="129" t="s">
        <v>899</v>
      </c>
      <c r="BF107" s="129" t="s">
        <v>900</v>
      </c>
      <c r="BG107" s="63" t="str">
        <f t="shared" si="9"/>
        <v>Saint-Hyacinthe - 263</v>
      </c>
    </row>
    <row r="108" spans="27:59" ht="12.75" customHeight="1">
      <c r="AA108" s="195" t="s">
        <v>569</v>
      </c>
      <c r="BE108" s="129" t="s">
        <v>901</v>
      </c>
      <c r="BF108" s="129" t="s">
        <v>902</v>
      </c>
      <c r="BG108" s="63" t="str">
        <f t="shared" si="9"/>
        <v>Saint-Jean - 189</v>
      </c>
    </row>
    <row r="109" spans="27:59" ht="12.75" customHeight="1">
      <c r="AA109" s="195" t="s">
        <v>903</v>
      </c>
      <c r="BE109" s="129" t="s">
        <v>904</v>
      </c>
      <c r="BF109" s="129" t="s">
        <v>905</v>
      </c>
      <c r="BG109" s="63" t="str">
        <f t="shared" si="9"/>
        <v>Saint-Jérôme - 505</v>
      </c>
    </row>
    <row r="110" spans="27:59" ht="12.75" customHeight="1">
      <c r="AA110" s="195" t="s">
        <v>906</v>
      </c>
      <c r="BE110" s="129" t="s">
        <v>907</v>
      </c>
      <c r="BF110" s="129" t="s">
        <v>908</v>
      </c>
      <c r="BG110" s="63" t="str">
        <f t="shared" si="9"/>
        <v>Saint-Laurent - 417</v>
      </c>
    </row>
    <row r="111" spans="27:59" ht="12.75" customHeight="1">
      <c r="AA111" s="195" t="s">
        <v>909</v>
      </c>
      <c r="BE111" s="129" t="s">
        <v>910</v>
      </c>
      <c r="BF111" s="129" t="s">
        <v>911</v>
      </c>
      <c r="BG111" s="63" t="str">
        <f t="shared" si="9"/>
        <v>Saint-Maurice - 343</v>
      </c>
    </row>
    <row r="112" spans="27:59" ht="12.75" customHeight="1">
      <c r="AA112" s="195" t="s">
        <v>912</v>
      </c>
      <c r="BE112" s="129" t="s">
        <v>913</v>
      </c>
      <c r="BF112" s="129" t="s">
        <v>914</v>
      </c>
      <c r="BG112" s="63" t="str">
        <f t="shared" si="9"/>
        <v>Sanguinet - 177</v>
      </c>
    </row>
    <row r="113" spans="27:59" ht="12.75" customHeight="1">
      <c r="AA113" s="195" t="s">
        <v>915</v>
      </c>
      <c r="BE113" s="129" t="s">
        <v>916</v>
      </c>
      <c r="BF113" s="129" t="s">
        <v>917</v>
      </c>
      <c r="BG113" s="63" t="str">
        <f t="shared" si="9"/>
        <v>Sherbrooke - 113</v>
      </c>
    </row>
    <row r="114" spans="27:59" ht="12.75" customHeight="1">
      <c r="AA114" s="195" t="s">
        <v>918</v>
      </c>
      <c r="BE114" s="129" t="s">
        <v>919</v>
      </c>
      <c r="BF114" s="129" t="s">
        <v>920</v>
      </c>
      <c r="BG114" s="63" t="str">
        <f t="shared" si="9"/>
        <v>Soulanges - 163</v>
      </c>
    </row>
    <row r="115" spans="27:59" ht="12.75" customHeight="1">
      <c r="AA115" s="195" t="s">
        <v>921</v>
      </c>
      <c r="BE115" s="129" t="s">
        <v>922</v>
      </c>
      <c r="BF115" s="129" t="s">
        <v>923</v>
      </c>
      <c r="BG115" s="63" t="str">
        <f t="shared" si="9"/>
        <v>Taillon - 223</v>
      </c>
    </row>
    <row r="116" spans="27:59" ht="12.75" customHeight="1">
      <c r="AA116" s="195" t="s">
        <v>924</v>
      </c>
      <c r="BE116" s="129" t="s">
        <v>925</v>
      </c>
      <c r="BF116" s="129" t="s">
        <v>926</v>
      </c>
      <c r="BG116" s="63" t="str">
        <f t="shared" si="9"/>
        <v>Taschereau - 633</v>
      </c>
    </row>
    <row r="117" spans="27:59" ht="12.75" customHeight="1">
      <c r="AA117" s="195" t="s">
        <v>927</v>
      </c>
      <c r="BE117" s="129" t="s">
        <v>928</v>
      </c>
      <c r="BF117" s="129" t="s">
        <v>929</v>
      </c>
      <c r="BG117" s="63" t="str">
        <f t="shared" si="9"/>
        <v>Terrebonne - 453</v>
      </c>
    </row>
    <row r="118" spans="27:59" ht="12.75" customHeight="1">
      <c r="AA118" s="195" t="s">
        <v>930</v>
      </c>
      <c r="BE118" s="129" t="s">
        <v>931</v>
      </c>
      <c r="BF118" s="129" t="s">
        <v>932</v>
      </c>
      <c r="BG118" s="63" t="str">
        <f t="shared" si="9"/>
        <v>Trois-Rivières - 333</v>
      </c>
    </row>
    <row r="119" spans="27:59" ht="12.75" customHeight="1">
      <c r="AA119" s="195" t="s">
        <v>933</v>
      </c>
      <c r="BE119" s="129" t="s">
        <v>934</v>
      </c>
      <c r="BF119" s="129" t="s">
        <v>935</v>
      </c>
      <c r="BG119" s="63" t="str">
        <f t="shared" si="9"/>
        <v>Ungava - 793</v>
      </c>
    </row>
    <row r="120" spans="27:59" ht="12.75" customHeight="1">
      <c r="AA120" s="195" t="s">
        <v>936</v>
      </c>
      <c r="BE120" s="129" t="s">
        <v>937</v>
      </c>
      <c r="BF120" s="129" t="s">
        <v>938</v>
      </c>
      <c r="BG120" s="63" t="str">
        <f t="shared" si="9"/>
        <v>Vachon - 229</v>
      </c>
    </row>
    <row r="121" spans="27:59" ht="12.75" customHeight="1">
      <c r="AA121" s="195" t="s">
        <v>939</v>
      </c>
      <c r="BE121" s="129" t="s">
        <v>940</v>
      </c>
      <c r="BF121" s="129" t="s">
        <v>941</v>
      </c>
      <c r="BG121" s="63" t="str">
        <f t="shared" si="9"/>
        <v>Vanier-Les Rivières - 639</v>
      </c>
    </row>
    <row r="122" spans="27:59" ht="12.75" customHeight="1">
      <c r="AA122" s="195" t="s">
        <v>939</v>
      </c>
      <c r="BE122" s="129" t="s">
        <v>942</v>
      </c>
      <c r="BF122" s="129" t="s">
        <v>943</v>
      </c>
      <c r="BG122" s="63" t="str">
        <f t="shared" si="9"/>
        <v>Vaudreuil - 169</v>
      </c>
    </row>
    <row r="123" spans="27:59" ht="12.75" customHeight="1">
      <c r="AA123" s="195" t="s">
        <v>944</v>
      </c>
      <c r="BE123" s="129" t="s">
        <v>945</v>
      </c>
      <c r="BF123" s="129" t="s">
        <v>946</v>
      </c>
      <c r="BG123" s="63" t="str">
        <f t="shared" si="9"/>
        <v>Verchères - 249</v>
      </c>
    </row>
    <row r="124" spans="27:59" ht="12.75" customHeight="1">
      <c r="AA124" s="195" t="s">
        <v>947</v>
      </c>
      <c r="BE124" s="129" t="s">
        <v>948</v>
      </c>
      <c r="BF124" s="129" t="s">
        <v>949</v>
      </c>
      <c r="BG124" s="63" t="str">
        <f t="shared" si="9"/>
        <v>Verdun - 397</v>
      </c>
    </row>
    <row r="125" spans="27:59" ht="12.75" customHeight="1">
      <c r="AA125" s="195" t="s">
        <v>950</v>
      </c>
      <c r="BE125" s="129" t="s">
        <v>951</v>
      </c>
      <c r="BF125" s="129" t="s">
        <v>952</v>
      </c>
      <c r="BG125" s="63" t="str">
        <f t="shared" si="9"/>
        <v>Viau - 427</v>
      </c>
    </row>
    <row r="126" spans="27:59" ht="12.75" customHeight="1">
      <c r="AA126" s="195" t="s">
        <v>953</v>
      </c>
      <c r="BE126" s="129" t="s">
        <v>954</v>
      </c>
      <c r="BF126" s="129" t="s">
        <v>955</v>
      </c>
      <c r="BG126" s="63" t="str">
        <f t="shared" si="9"/>
        <v>Vimont - 449</v>
      </c>
    </row>
    <row r="127" spans="27:59" ht="12.75" customHeight="1">
      <c r="AA127" s="195" t="s">
        <v>956</v>
      </c>
      <c r="BE127" s="129" t="s">
        <v>957</v>
      </c>
      <c r="BF127" s="129" t="s">
        <v>958</v>
      </c>
      <c r="BG127" s="63" t="str">
        <f t="shared" si="9"/>
        <v>Westmount-Saint-Louis - 391</v>
      </c>
    </row>
    <row r="128" spans="27:59" ht="12.75" customHeight="1">
      <c r="AA128" s="195" t="s">
        <v>959</v>
      </c>
    </row>
    <row r="129" spans="27:27" ht="12.75" customHeight="1">
      <c r="AA129" s="195" t="s">
        <v>960</v>
      </c>
    </row>
    <row r="130" spans="27:27" ht="12.75" customHeight="1">
      <c r="AA130" s="195" t="s">
        <v>961</v>
      </c>
    </row>
    <row r="131" spans="27:27" ht="12.75" customHeight="1">
      <c r="AA131" s="195" t="s">
        <v>962</v>
      </c>
    </row>
    <row r="132" spans="27:27" ht="12.75" customHeight="1">
      <c r="AA132" s="195" t="s">
        <v>963</v>
      </c>
    </row>
    <row r="133" spans="27:27" ht="12.75" customHeight="1">
      <c r="AA133" s="195" t="s">
        <v>964</v>
      </c>
    </row>
    <row r="134" spans="27:27" ht="12.75" customHeight="1">
      <c r="AA134" s="195" t="s">
        <v>965</v>
      </c>
    </row>
    <row r="135" spans="27:27" ht="12.75" customHeight="1">
      <c r="AA135" s="195" t="s">
        <v>966</v>
      </c>
    </row>
    <row r="136" spans="27:27" ht="12.75" customHeight="1">
      <c r="AA136" s="195" t="s">
        <v>967</v>
      </c>
    </row>
    <row r="137" spans="27:27" ht="12.75" customHeight="1">
      <c r="AA137" s="195" t="s">
        <v>968</v>
      </c>
    </row>
    <row r="138" spans="27:27" ht="12.75" customHeight="1">
      <c r="AA138" s="195" t="s">
        <v>969</v>
      </c>
    </row>
    <row r="139" spans="27:27" ht="12.75" customHeight="1">
      <c r="AA139" s="195" t="s">
        <v>970</v>
      </c>
    </row>
    <row r="140" spans="27:27" ht="12.75" customHeight="1">
      <c r="AA140" s="195" t="s">
        <v>971</v>
      </c>
    </row>
    <row r="141" spans="27:27" ht="12.75" customHeight="1">
      <c r="AA141" s="195" t="s">
        <v>972</v>
      </c>
    </row>
    <row r="142" spans="27:27" ht="12.75" customHeight="1">
      <c r="AA142" s="195" t="s">
        <v>973</v>
      </c>
    </row>
    <row r="143" spans="27:27" ht="12.75" customHeight="1">
      <c r="AA143" s="195" t="s">
        <v>974</v>
      </c>
    </row>
    <row r="144" spans="27:27" ht="12.75" customHeight="1">
      <c r="AA144" s="195" t="s">
        <v>975</v>
      </c>
    </row>
    <row r="145" spans="27:27" ht="12.75" customHeight="1">
      <c r="AA145" s="195" t="s">
        <v>976</v>
      </c>
    </row>
    <row r="146" spans="27:27" ht="12.75" customHeight="1">
      <c r="AA146" s="195" t="s">
        <v>605</v>
      </c>
    </row>
    <row r="147" spans="27:27" ht="12.75" customHeight="1">
      <c r="AA147" s="195" t="s">
        <v>977</v>
      </c>
    </row>
    <row r="148" spans="27:27" ht="12.75" customHeight="1">
      <c r="AA148" s="195" t="s">
        <v>977</v>
      </c>
    </row>
    <row r="149" spans="27:27" ht="12.75" customHeight="1">
      <c r="AA149" s="195" t="s">
        <v>978</v>
      </c>
    </row>
    <row r="150" spans="27:27" ht="12.75" customHeight="1">
      <c r="AA150" s="195" t="s">
        <v>979</v>
      </c>
    </row>
    <row r="151" spans="27:27" ht="12.75" customHeight="1">
      <c r="AA151" s="195" t="s">
        <v>980</v>
      </c>
    </row>
    <row r="152" spans="27:27" ht="12.75" customHeight="1">
      <c r="AA152" s="195" t="s">
        <v>981</v>
      </c>
    </row>
    <row r="153" spans="27:27" ht="12.75" customHeight="1">
      <c r="AA153" s="195" t="s">
        <v>982</v>
      </c>
    </row>
    <row r="154" spans="27:27" ht="12.75" customHeight="1">
      <c r="AA154" s="195" t="s">
        <v>983</v>
      </c>
    </row>
    <row r="155" spans="27:27" ht="12.75" customHeight="1">
      <c r="AA155" s="195" t="s">
        <v>984</v>
      </c>
    </row>
    <row r="156" spans="27:27" ht="12.75" customHeight="1">
      <c r="AA156" s="195" t="s">
        <v>985</v>
      </c>
    </row>
    <row r="157" spans="27:27" ht="12.75" customHeight="1">
      <c r="AA157" s="195" t="s">
        <v>986</v>
      </c>
    </row>
    <row r="158" spans="27:27" ht="12.75" customHeight="1">
      <c r="AA158" s="195" t="s">
        <v>987</v>
      </c>
    </row>
    <row r="159" spans="27:27" ht="12.75" customHeight="1">
      <c r="AA159" s="195" t="s">
        <v>988</v>
      </c>
    </row>
    <row r="160" spans="27:27" ht="12.75" customHeight="1">
      <c r="AA160" s="195" t="s">
        <v>989</v>
      </c>
    </row>
    <row r="161" spans="27:27" ht="12.75" customHeight="1">
      <c r="AA161" s="195" t="s">
        <v>990</v>
      </c>
    </row>
    <row r="162" spans="27:27" ht="12.75" customHeight="1">
      <c r="AA162" s="195" t="s">
        <v>991</v>
      </c>
    </row>
    <row r="163" spans="27:27" ht="12.75" customHeight="1">
      <c r="AA163" s="195" t="s">
        <v>992</v>
      </c>
    </row>
    <row r="164" spans="27:27" ht="12.75" customHeight="1">
      <c r="AA164" s="195" t="s">
        <v>993</v>
      </c>
    </row>
    <row r="165" spans="27:27" ht="12.75" customHeight="1">
      <c r="AA165" s="195" t="s">
        <v>994</v>
      </c>
    </row>
    <row r="166" spans="27:27" ht="12.75" customHeight="1">
      <c r="AA166" s="195" t="s">
        <v>995</v>
      </c>
    </row>
    <row r="167" spans="27:27" ht="12.75" customHeight="1">
      <c r="AA167" s="195" t="s">
        <v>996</v>
      </c>
    </row>
    <row r="168" spans="27:27" ht="12.75" customHeight="1">
      <c r="AA168" s="195" t="s">
        <v>997</v>
      </c>
    </row>
    <row r="169" spans="27:27" ht="12.75" customHeight="1">
      <c r="AA169" s="195" t="s">
        <v>998</v>
      </c>
    </row>
    <row r="170" spans="27:27" ht="12.75" customHeight="1">
      <c r="AA170" s="195" t="s">
        <v>999</v>
      </c>
    </row>
    <row r="171" spans="27:27" ht="12.75" customHeight="1">
      <c r="AA171" s="195" t="s">
        <v>1000</v>
      </c>
    </row>
    <row r="172" spans="27:27" ht="12.75" customHeight="1">
      <c r="AA172" s="195" t="s">
        <v>1001</v>
      </c>
    </row>
    <row r="173" spans="27:27" ht="12.75" customHeight="1">
      <c r="AA173" s="195" t="s">
        <v>1002</v>
      </c>
    </row>
    <row r="174" spans="27:27" ht="12.75" customHeight="1">
      <c r="AA174" s="195" t="s">
        <v>1003</v>
      </c>
    </row>
    <row r="175" spans="27:27" ht="12.75" customHeight="1">
      <c r="AA175" s="195" t="s">
        <v>1004</v>
      </c>
    </row>
    <row r="176" spans="27:27" ht="12.75" customHeight="1">
      <c r="AA176" s="195" t="s">
        <v>1005</v>
      </c>
    </row>
    <row r="177" spans="27:27" ht="12.75" customHeight="1">
      <c r="AA177" s="195" t="s">
        <v>1006</v>
      </c>
    </row>
    <row r="178" spans="27:27" ht="12.75" customHeight="1">
      <c r="AA178" s="195" t="s">
        <v>1007</v>
      </c>
    </row>
    <row r="179" spans="27:27" ht="12.75" customHeight="1">
      <c r="AA179" s="195" t="s">
        <v>1008</v>
      </c>
    </row>
    <row r="180" spans="27:27" ht="12.75" customHeight="1">
      <c r="AA180" s="195" t="s">
        <v>1009</v>
      </c>
    </row>
    <row r="181" spans="27:27" ht="12.75" customHeight="1">
      <c r="AA181" s="195" t="s">
        <v>1010</v>
      </c>
    </row>
    <row r="182" spans="27:27" ht="12.75" customHeight="1">
      <c r="AA182" s="195" t="s">
        <v>1011</v>
      </c>
    </row>
    <row r="183" spans="27:27" ht="12.75" customHeight="1">
      <c r="AA183" s="195" t="s">
        <v>1012</v>
      </c>
    </row>
    <row r="184" spans="27:27" ht="12.75" customHeight="1">
      <c r="AA184" s="195" t="s">
        <v>1013</v>
      </c>
    </row>
    <row r="185" spans="27:27" ht="12.75" customHeight="1">
      <c r="AA185" s="195" t="s">
        <v>1014</v>
      </c>
    </row>
    <row r="186" spans="27:27" ht="12.75" customHeight="1">
      <c r="AA186" s="195" t="s">
        <v>1015</v>
      </c>
    </row>
    <row r="187" spans="27:27" ht="12.75" customHeight="1">
      <c r="AA187" s="195" t="s">
        <v>1016</v>
      </c>
    </row>
    <row r="188" spans="27:27" ht="12.75" customHeight="1">
      <c r="AA188" s="195" t="s">
        <v>1017</v>
      </c>
    </row>
    <row r="189" spans="27:27" ht="12.75" customHeight="1">
      <c r="AA189" s="195" t="s">
        <v>1018</v>
      </c>
    </row>
    <row r="190" spans="27:27" ht="12.75" customHeight="1">
      <c r="AA190" s="195" t="s">
        <v>1019</v>
      </c>
    </row>
    <row r="191" spans="27:27" ht="12.75" customHeight="1">
      <c r="AA191" s="195" t="s">
        <v>1020</v>
      </c>
    </row>
    <row r="192" spans="27:27" ht="12.75" customHeight="1">
      <c r="AA192" s="195" t="s">
        <v>1021</v>
      </c>
    </row>
    <row r="193" spans="27:27" ht="12.75" customHeight="1">
      <c r="AA193" s="195" t="s">
        <v>629</v>
      </c>
    </row>
    <row r="194" spans="27:27" ht="12.75" customHeight="1">
      <c r="AA194" s="195" t="s">
        <v>634</v>
      </c>
    </row>
    <row r="195" spans="27:27" ht="12.75" customHeight="1">
      <c r="AA195" s="195" t="s">
        <v>1022</v>
      </c>
    </row>
    <row r="196" spans="27:27" ht="12.75" customHeight="1">
      <c r="AA196" s="195" t="s">
        <v>1023</v>
      </c>
    </row>
    <row r="197" spans="27:27" ht="12.75" customHeight="1">
      <c r="AA197" s="195" t="s">
        <v>1024</v>
      </c>
    </row>
    <row r="198" spans="27:27" ht="12.75" customHeight="1">
      <c r="AA198" s="195" t="s">
        <v>1025</v>
      </c>
    </row>
    <row r="199" spans="27:27" ht="12.75" customHeight="1">
      <c r="AA199" s="195" t="s">
        <v>1026</v>
      </c>
    </row>
    <row r="200" spans="27:27" ht="12.75" customHeight="1">
      <c r="AA200" s="195" t="s">
        <v>1027</v>
      </c>
    </row>
    <row r="201" spans="27:27" ht="12.75" customHeight="1">
      <c r="AA201" s="195" t="s">
        <v>1028</v>
      </c>
    </row>
    <row r="202" spans="27:27" ht="12.75" customHeight="1">
      <c r="AA202" s="195" t="s">
        <v>644</v>
      </c>
    </row>
    <row r="203" spans="27:27" ht="12.75" customHeight="1">
      <c r="AA203" s="195" t="s">
        <v>1029</v>
      </c>
    </row>
    <row r="204" spans="27:27" ht="12.75" customHeight="1">
      <c r="AA204" s="195" t="s">
        <v>1030</v>
      </c>
    </row>
    <row r="205" spans="27:27" ht="12.75" customHeight="1">
      <c r="AA205" s="195" t="s">
        <v>1031</v>
      </c>
    </row>
    <row r="206" spans="27:27" ht="12.75" customHeight="1">
      <c r="AA206" s="195" t="s">
        <v>1032</v>
      </c>
    </row>
    <row r="207" spans="27:27" ht="12.75" customHeight="1">
      <c r="AA207" s="195" t="s">
        <v>1033</v>
      </c>
    </row>
    <row r="208" spans="27:27" ht="12.75" customHeight="1">
      <c r="AA208" s="195" t="s">
        <v>1034</v>
      </c>
    </row>
    <row r="209" spans="27:27" ht="12.75" customHeight="1">
      <c r="AA209" s="195" t="s">
        <v>1035</v>
      </c>
    </row>
    <row r="210" spans="27:27" ht="12.75" customHeight="1">
      <c r="AA210" s="195" t="s">
        <v>1036</v>
      </c>
    </row>
    <row r="211" spans="27:27" ht="12.75" customHeight="1">
      <c r="AA211" s="195" t="s">
        <v>1037</v>
      </c>
    </row>
    <row r="212" spans="27:27" ht="12.75" customHeight="1">
      <c r="AA212" s="195" t="s">
        <v>1038</v>
      </c>
    </row>
    <row r="213" spans="27:27" ht="12.75" customHeight="1">
      <c r="AA213" s="195" t="s">
        <v>1039</v>
      </c>
    </row>
    <row r="214" spans="27:27" ht="12.75" customHeight="1">
      <c r="AA214" s="195" t="s">
        <v>1040</v>
      </c>
    </row>
    <row r="215" spans="27:27" ht="12.75" customHeight="1">
      <c r="AA215" s="195" t="s">
        <v>1041</v>
      </c>
    </row>
    <row r="216" spans="27:27" ht="12.75" customHeight="1">
      <c r="AA216" s="195" t="s">
        <v>1042</v>
      </c>
    </row>
    <row r="217" spans="27:27" ht="12.75" customHeight="1">
      <c r="AA217" s="195" t="s">
        <v>1043</v>
      </c>
    </row>
    <row r="218" spans="27:27" ht="12.75" customHeight="1">
      <c r="AA218" s="195" t="s">
        <v>1044</v>
      </c>
    </row>
    <row r="219" spans="27:27" ht="12.75" customHeight="1">
      <c r="AA219" s="195" t="s">
        <v>1045</v>
      </c>
    </row>
    <row r="220" spans="27:27" ht="12.75" customHeight="1">
      <c r="AA220" s="195" t="s">
        <v>1046</v>
      </c>
    </row>
    <row r="221" spans="27:27" ht="12.75" customHeight="1">
      <c r="AA221" s="195" t="s">
        <v>1046</v>
      </c>
    </row>
    <row r="222" spans="27:27" ht="12.75" customHeight="1">
      <c r="AA222" s="195" t="s">
        <v>1047</v>
      </c>
    </row>
    <row r="223" spans="27:27" ht="12.75" customHeight="1">
      <c r="AA223" s="195" t="s">
        <v>1048</v>
      </c>
    </row>
    <row r="224" spans="27:27" ht="12.75" customHeight="1">
      <c r="AA224" s="195" t="s">
        <v>1049</v>
      </c>
    </row>
    <row r="225" spans="27:27" ht="12.75" customHeight="1">
      <c r="AA225" s="195" t="s">
        <v>1050</v>
      </c>
    </row>
    <row r="226" spans="27:27" ht="12.75" customHeight="1">
      <c r="AA226" s="195" t="s">
        <v>1051</v>
      </c>
    </row>
    <row r="227" spans="27:27" ht="12.75" customHeight="1">
      <c r="AA227" s="195" t="s">
        <v>1051</v>
      </c>
    </row>
    <row r="228" spans="27:27" ht="12.75" customHeight="1">
      <c r="AA228" s="195" t="s">
        <v>1052</v>
      </c>
    </row>
    <row r="229" spans="27:27" ht="12.75" customHeight="1">
      <c r="AA229" s="195" t="s">
        <v>1053</v>
      </c>
    </row>
    <row r="230" spans="27:27" ht="12.75" customHeight="1">
      <c r="AA230" s="195" t="s">
        <v>1054</v>
      </c>
    </row>
    <row r="231" spans="27:27" ht="12.75" customHeight="1">
      <c r="AA231" s="195" t="s">
        <v>1055</v>
      </c>
    </row>
    <row r="232" spans="27:27" ht="12.75" customHeight="1">
      <c r="AA232" s="195" t="s">
        <v>1056</v>
      </c>
    </row>
    <row r="233" spans="27:27" ht="12.75" customHeight="1">
      <c r="AA233" s="195" t="s">
        <v>1057</v>
      </c>
    </row>
    <row r="234" spans="27:27" ht="12.75" customHeight="1">
      <c r="AA234" s="195" t="s">
        <v>1058</v>
      </c>
    </row>
    <row r="235" spans="27:27" ht="12.75" customHeight="1">
      <c r="AA235" s="195" t="s">
        <v>1059</v>
      </c>
    </row>
    <row r="236" spans="27:27" ht="12.75" customHeight="1">
      <c r="AA236" s="195" t="s">
        <v>1060</v>
      </c>
    </row>
    <row r="237" spans="27:27" ht="12.75" customHeight="1">
      <c r="AA237" s="195" t="s">
        <v>661</v>
      </c>
    </row>
    <row r="238" spans="27:27" ht="12.75" customHeight="1">
      <c r="AA238" s="195" t="s">
        <v>1061</v>
      </c>
    </row>
    <row r="239" spans="27:27" ht="12.75" customHeight="1">
      <c r="AA239" s="195" t="s">
        <v>1062</v>
      </c>
    </row>
    <row r="240" spans="27:27" ht="12.75" customHeight="1">
      <c r="AA240" s="195" t="s">
        <v>1063</v>
      </c>
    </row>
    <row r="241" spans="27:27" ht="12.75" customHeight="1">
      <c r="AA241" s="195" t="s">
        <v>1064</v>
      </c>
    </row>
    <row r="242" spans="27:27" ht="12.75" customHeight="1">
      <c r="AA242" s="195" t="s">
        <v>1065</v>
      </c>
    </row>
    <row r="243" spans="27:27" ht="12.75" customHeight="1">
      <c r="AA243" s="195" t="s">
        <v>699</v>
      </c>
    </row>
    <row r="244" spans="27:27" ht="12.75" customHeight="1">
      <c r="AA244" s="195" t="s">
        <v>1066</v>
      </c>
    </row>
    <row r="245" spans="27:27" ht="12.75" customHeight="1">
      <c r="AA245" s="195" t="s">
        <v>1067</v>
      </c>
    </row>
    <row r="246" spans="27:27" ht="12.75" customHeight="1">
      <c r="AA246" s="195" t="s">
        <v>1068</v>
      </c>
    </row>
    <row r="247" spans="27:27" ht="12.75" customHeight="1">
      <c r="AA247" s="195" t="s">
        <v>1069</v>
      </c>
    </row>
    <row r="248" spans="27:27" ht="12.75" customHeight="1">
      <c r="AA248" s="195" t="s">
        <v>1070</v>
      </c>
    </row>
    <row r="249" spans="27:27" ht="12.75" customHeight="1">
      <c r="AA249" s="195" t="s">
        <v>1071</v>
      </c>
    </row>
    <row r="250" spans="27:27" ht="12.75" customHeight="1">
      <c r="AA250" s="195" t="s">
        <v>1072</v>
      </c>
    </row>
    <row r="251" spans="27:27" ht="12.75" customHeight="1">
      <c r="AA251" s="195" t="s">
        <v>1073</v>
      </c>
    </row>
    <row r="252" spans="27:27" ht="12.75" customHeight="1">
      <c r="AA252" s="195" t="s">
        <v>1074</v>
      </c>
    </row>
    <row r="253" spans="27:27" ht="12.75" customHeight="1">
      <c r="AA253" s="195" t="s">
        <v>1075</v>
      </c>
    </row>
    <row r="254" spans="27:27" ht="12.75" customHeight="1">
      <c r="AA254" s="195" t="s">
        <v>1076</v>
      </c>
    </row>
    <row r="255" spans="27:27" ht="12.75" customHeight="1">
      <c r="AA255" s="195" t="s">
        <v>1077</v>
      </c>
    </row>
    <row r="256" spans="27:27" ht="12.75" customHeight="1">
      <c r="AA256" s="195" t="s">
        <v>1078</v>
      </c>
    </row>
    <row r="257" spans="27:27" ht="12.75" customHeight="1">
      <c r="AA257" s="195" t="s">
        <v>1079</v>
      </c>
    </row>
    <row r="258" spans="27:27" ht="12.75" customHeight="1">
      <c r="AA258" s="195" t="s">
        <v>1080</v>
      </c>
    </row>
    <row r="259" spans="27:27" ht="12.75" customHeight="1">
      <c r="AA259" s="195" t="s">
        <v>1081</v>
      </c>
    </row>
    <row r="260" spans="27:27" ht="12.75" customHeight="1">
      <c r="AA260" s="195" t="s">
        <v>1082</v>
      </c>
    </row>
    <row r="261" spans="27:27" ht="12.75" customHeight="1">
      <c r="AA261" s="195" t="s">
        <v>1083</v>
      </c>
    </row>
    <row r="262" spans="27:27" ht="12.75" customHeight="1">
      <c r="AA262" s="195" t="s">
        <v>1084</v>
      </c>
    </row>
    <row r="263" spans="27:27" ht="12.75" customHeight="1">
      <c r="AA263" s="195" t="s">
        <v>1085</v>
      </c>
    </row>
    <row r="264" spans="27:27" ht="12.75" customHeight="1">
      <c r="AA264" s="195" t="s">
        <v>1086</v>
      </c>
    </row>
    <row r="265" spans="27:27" ht="12.75" customHeight="1">
      <c r="AA265" s="195" t="s">
        <v>1087</v>
      </c>
    </row>
    <row r="266" spans="27:27" ht="12.75" customHeight="1">
      <c r="AA266" s="195" t="s">
        <v>1088</v>
      </c>
    </row>
    <row r="267" spans="27:27" ht="12.75" customHeight="1">
      <c r="AA267" s="195" t="s">
        <v>1089</v>
      </c>
    </row>
    <row r="268" spans="27:27" ht="12.75" customHeight="1">
      <c r="AA268" s="195" t="s">
        <v>1090</v>
      </c>
    </row>
    <row r="269" spans="27:27" ht="12.75" customHeight="1">
      <c r="AA269" s="195" t="s">
        <v>1091</v>
      </c>
    </row>
    <row r="270" spans="27:27" ht="12.75" customHeight="1">
      <c r="AA270" s="195" t="s">
        <v>1092</v>
      </c>
    </row>
    <row r="271" spans="27:27" ht="12.75" customHeight="1">
      <c r="AA271" s="195" t="s">
        <v>1093</v>
      </c>
    </row>
    <row r="272" spans="27:27" ht="12.75" customHeight="1">
      <c r="AA272" s="195" t="s">
        <v>1094</v>
      </c>
    </row>
    <row r="273" spans="27:27" ht="12.75" customHeight="1">
      <c r="AA273" s="195" t="s">
        <v>1095</v>
      </c>
    </row>
    <row r="274" spans="27:27" ht="12.75" customHeight="1">
      <c r="AA274" s="195" t="s">
        <v>1096</v>
      </c>
    </row>
    <row r="275" spans="27:27" ht="12.75" customHeight="1">
      <c r="AA275" s="195" t="s">
        <v>1097</v>
      </c>
    </row>
    <row r="276" spans="27:27" ht="12.75" customHeight="1">
      <c r="AA276" s="195" t="s">
        <v>1098</v>
      </c>
    </row>
    <row r="277" spans="27:27" ht="12.75" customHeight="1">
      <c r="AA277" s="195" t="s">
        <v>1099</v>
      </c>
    </row>
    <row r="278" spans="27:27" ht="12.75" customHeight="1">
      <c r="AA278" s="195" t="s">
        <v>719</v>
      </c>
    </row>
    <row r="279" spans="27:27" ht="12.75" customHeight="1">
      <c r="AA279" s="195" t="s">
        <v>1100</v>
      </c>
    </row>
    <row r="280" spans="27:27" ht="12.75" customHeight="1">
      <c r="AA280" s="195" t="s">
        <v>1101</v>
      </c>
    </row>
    <row r="281" spans="27:27" ht="12.75" customHeight="1">
      <c r="AA281" s="195" t="s">
        <v>1102</v>
      </c>
    </row>
    <row r="282" spans="27:27" ht="12.75" customHeight="1">
      <c r="AA282" s="195" t="s">
        <v>1103</v>
      </c>
    </row>
    <row r="283" spans="27:27" ht="12.75" customHeight="1">
      <c r="AA283" s="195" t="s">
        <v>1104</v>
      </c>
    </row>
    <row r="284" spans="27:27" ht="12.75" customHeight="1">
      <c r="AA284" s="195" t="s">
        <v>1105</v>
      </c>
    </row>
    <row r="285" spans="27:27" ht="12.75" customHeight="1">
      <c r="AA285" s="195" t="s">
        <v>1106</v>
      </c>
    </row>
    <row r="286" spans="27:27" ht="12.75" customHeight="1">
      <c r="AA286" s="195" t="s">
        <v>1107</v>
      </c>
    </row>
    <row r="287" spans="27:27" ht="12.75" customHeight="1">
      <c r="AA287" s="195" t="s">
        <v>1108</v>
      </c>
    </row>
    <row r="288" spans="27:27" ht="12.75" customHeight="1">
      <c r="AA288" s="195" t="s">
        <v>724</v>
      </c>
    </row>
    <row r="289" spans="27:27" ht="12.75" customHeight="1">
      <c r="AA289" s="195" t="s">
        <v>1109</v>
      </c>
    </row>
    <row r="290" spans="27:27" ht="12.75" customHeight="1">
      <c r="AA290" s="195" t="s">
        <v>1110</v>
      </c>
    </row>
    <row r="291" spans="27:27" ht="12.75" customHeight="1">
      <c r="AA291" s="195" t="s">
        <v>1111</v>
      </c>
    </row>
    <row r="292" spans="27:27" ht="12.75" customHeight="1">
      <c r="AA292" s="195" t="s">
        <v>1112</v>
      </c>
    </row>
    <row r="293" spans="27:27" ht="12.75" customHeight="1">
      <c r="AA293" s="195" t="s">
        <v>1113</v>
      </c>
    </row>
    <row r="294" spans="27:27" ht="12.75" customHeight="1">
      <c r="AA294" s="195" t="s">
        <v>1114</v>
      </c>
    </row>
    <row r="295" spans="27:27" ht="12.75" customHeight="1">
      <c r="AA295" s="195" t="s">
        <v>1115</v>
      </c>
    </row>
    <row r="296" spans="27:27" ht="12.75" customHeight="1">
      <c r="AA296" s="195" t="s">
        <v>1116</v>
      </c>
    </row>
    <row r="297" spans="27:27" ht="12.75" customHeight="1">
      <c r="AA297" s="195" t="s">
        <v>1117</v>
      </c>
    </row>
    <row r="298" spans="27:27" ht="12.75" customHeight="1">
      <c r="AA298" s="195" t="s">
        <v>1118</v>
      </c>
    </row>
    <row r="299" spans="27:27" ht="12.75" customHeight="1">
      <c r="AA299" s="195" t="s">
        <v>1119</v>
      </c>
    </row>
    <row r="300" spans="27:27" ht="12.75" customHeight="1">
      <c r="AA300" s="195" t="s">
        <v>1120</v>
      </c>
    </row>
    <row r="301" spans="27:27" ht="12.75" customHeight="1">
      <c r="AA301" s="195" t="s">
        <v>1121</v>
      </c>
    </row>
    <row r="302" spans="27:27" ht="12.75" customHeight="1">
      <c r="AA302" s="195" t="s">
        <v>1122</v>
      </c>
    </row>
    <row r="303" spans="27:27" ht="12.75" customHeight="1">
      <c r="AA303" s="195" t="s">
        <v>1123</v>
      </c>
    </row>
    <row r="304" spans="27:27" ht="12.75" customHeight="1">
      <c r="AA304" s="195" t="s">
        <v>1124</v>
      </c>
    </row>
    <row r="305" spans="27:27" ht="12.75" customHeight="1">
      <c r="AA305" s="195" t="s">
        <v>1125</v>
      </c>
    </row>
    <row r="306" spans="27:27" ht="12.75" customHeight="1">
      <c r="AA306" s="195" t="s">
        <v>1126</v>
      </c>
    </row>
    <row r="307" spans="27:27" ht="12.75" customHeight="1">
      <c r="AA307" s="195" t="s">
        <v>1127</v>
      </c>
    </row>
    <row r="308" spans="27:27" ht="12.75" customHeight="1">
      <c r="AA308" s="195" t="s">
        <v>1128</v>
      </c>
    </row>
    <row r="309" spans="27:27" ht="12.75" customHeight="1">
      <c r="AA309" s="195" t="s">
        <v>1129</v>
      </c>
    </row>
    <row r="310" spans="27:27" ht="12.75" customHeight="1">
      <c r="AA310" s="195" t="s">
        <v>1130</v>
      </c>
    </row>
    <row r="311" spans="27:27" ht="12.75" customHeight="1">
      <c r="AA311" s="195" t="s">
        <v>1131</v>
      </c>
    </row>
    <row r="312" spans="27:27" ht="12.75" customHeight="1">
      <c r="AA312" s="195" t="s">
        <v>1132</v>
      </c>
    </row>
    <row r="313" spans="27:27" ht="12.75" customHeight="1">
      <c r="AA313" s="195" t="s">
        <v>1133</v>
      </c>
    </row>
    <row r="314" spans="27:27" ht="12.75" customHeight="1">
      <c r="AA314" s="195" t="s">
        <v>1134</v>
      </c>
    </row>
    <row r="315" spans="27:27" ht="12.75" customHeight="1">
      <c r="AA315" s="195" t="s">
        <v>1135</v>
      </c>
    </row>
    <row r="316" spans="27:27" ht="12.75" customHeight="1">
      <c r="AA316" s="195" t="s">
        <v>1136</v>
      </c>
    </row>
    <row r="317" spans="27:27" ht="12.75" customHeight="1">
      <c r="AA317" s="195" t="s">
        <v>1137</v>
      </c>
    </row>
    <row r="318" spans="27:27" ht="12.75" customHeight="1">
      <c r="AA318" s="195" t="s">
        <v>1138</v>
      </c>
    </row>
    <row r="319" spans="27:27" ht="12.75" customHeight="1">
      <c r="AA319" s="195" t="s">
        <v>1139</v>
      </c>
    </row>
    <row r="320" spans="27:27" ht="12.75" customHeight="1">
      <c r="AA320" s="195" t="s">
        <v>1140</v>
      </c>
    </row>
    <row r="321" spans="27:27" ht="12.75" customHeight="1">
      <c r="AA321" s="195" t="s">
        <v>1141</v>
      </c>
    </row>
    <row r="322" spans="27:27" ht="12.75" customHeight="1">
      <c r="AA322" s="195" t="s">
        <v>1142</v>
      </c>
    </row>
    <row r="323" spans="27:27" ht="12.75" customHeight="1">
      <c r="AA323" s="195" t="s">
        <v>1143</v>
      </c>
    </row>
    <row r="324" spans="27:27" ht="12.75" customHeight="1">
      <c r="AA324" s="195" t="s">
        <v>1144</v>
      </c>
    </row>
    <row r="325" spans="27:27" ht="12.75" customHeight="1">
      <c r="AA325" s="195" t="s">
        <v>1145</v>
      </c>
    </row>
    <row r="326" spans="27:27" ht="12.75" customHeight="1">
      <c r="AA326" s="195" t="s">
        <v>1146</v>
      </c>
    </row>
    <row r="327" spans="27:27" ht="12.75" customHeight="1">
      <c r="AA327" s="195" t="s">
        <v>1147</v>
      </c>
    </row>
    <row r="328" spans="27:27" ht="12.75" customHeight="1">
      <c r="AA328" s="195" t="s">
        <v>1148</v>
      </c>
    </row>
    <row r="329" spans="27:27" ht="12.75" customHeight="1">
      <c r="AA329" s="195" t="s">
        <v>1148</v>
      </c>
    </row>
    <row r="330" spans="27:27" ht="12.75" customHeight="1">
      <c r="AA330" s="195" t="s">
        <v>1149</v>
      </c>
    </row>
    <row r="331" spans="27:27" ht="12.75" customHeight="1">
      <c r="AA331" s="195" t="s">
        <v>1150</v>
      </c>
    </row>
    <row r="332" spans="27:27" ht="12.75" customHeight="1">
      <c r="AA332" s="195" t="s">
        <v>1151</v>
      </c>
    </row>
    <row r="333" spans="27:27" ht="12.75" customHeight="1">
      <c r="AA333" s="195" t="s">
        <v>1152</v>
      </c>
    </row>
    <row r="334" spans="27:27" ht="12.75" customHeight="1">
      <c r="AA334" s="195" t="s">
        <v>1153</v>
      </c>
    </row>
    <row r="335" spans="27:27" ht="12.75" customHeight="1">
      <c r="AA335" s="195" t="s">
        <v>1154</v>
      </c>
    </row>
    <row r="336" spans="27:27" ht="12.75" customHeight="1">
      <c r="AA336" s="195" t="s">
        <v>1155</v>
      </c>
    </row>
    <row r="337" spans="27:27" ht="12.75" customHeight="1">
      <c r="AA337" s="195" t="s">
        <v>1156</v>
      </c>
    </row>
    <row r="338" spans="27:27" ht="12.75" customHeight="1">
      <c r="AA338" s="195" t="s">
        <v>1157</v>
      </c>
    </row>
    <row r="339" spans="27:27" ht="12.75" customHeight="1">
      <c r="AA339" s="195" t="s">
        <v>1158</v>
      </c>
    </row>
    <row r="340" spans="27:27" ht="12.75" customHeight="1">
      <c r="AA340" s="195" t="s">
        <v>1159</v>
      </c>
    </row>
    <row r="341" spans="27:27" ht="12.75" customHeight="1">
      <c r="AA341" s="195" t="s">
        <v>1160</v>
      </c>
    </row>
    <row r="342" spans="27:27" ht="12.75" customHeight="1">
      <c r="AA342" s="195" t="s">
        <v>1161</v>
      </c>
    </row>
    <row r="343" spans="27:27" ht="12.75" customHeight="1">
      <c r="AA343" s="195" t="s">
        <v>455</v>
      </c>
    </row>
    <row r="344" spans="27:27" ht="12.75" customHeight="1">
      <c r="AA344" s="195" t="s">
        <v>1162</v>
      </c>
    </row>
    <row r="345" spans="27:27" ht="12.75" customHeight="1">
      <c r="AA345" s="195" t="s">
        <v>1163</v>
      </c>
    </row>
    <row r="346" spans="27:27" ht="12.75" customHeight="1">
      <c r="AA346" s="195" t="s">
        <v>1164</v>
      </c>
    </row>
    <row r="347" spans="27:27" ht="12.75" customHeight="1">
      <c r="AA347" s="195" t="s">
        <v>1165</v>
      </c>
    </row>
    <row r="348" spans="27:27" ht="12.75" customHeight="1">
      <c r="AA348" s="195" t="s">
        <v>1166</v>
      </c>
    </row>
    <row r="349" spans="27:27" ht="12.75" customHeight="1">
      <c r="AA349" s="195" t="s">
        <v>1167</v>
      </c>
    </row>
    <row r="350" spans="27:27" ht="12.75" customHeight="1">
      <c r="AA350" s="195" t="s">
        <v>1168</v>
      </c>
    </row>
    <row r="351" spans="27:27" ht="12.75" customHeight="1">
      <c r="AA351" s="195" t="s">
        <v>1169</v>
      </c>
    </row>
    <row r="352" spans="27:27" ht="12.75" customHeight="1">
      <c r="AA352" s="195" t="s">
        <v>1170</v>
      </c>
    </row>
    <row r="353" spans="27:27" ht="12.75" customHeight="1">
      <c r="AA353" s="195" t="s">
        <v>1171</v>
      </c>
    </row>
    <row r="354" spans="27:27" ht="12.75" customHeight="1">
      <c r="AA354" s="195" t="s">
        <v>1172</v>
      </c>
    </row>
    <row r="355" spans="27:27" ht="12.75" customHeight="1">
      <c r="AA355" s="195" t="s">
        <v>1173</v>
      </c>
    </row>
    <row r="356" spans="27:27" ht="12.75" customHeight="1">
      <c r="AA356" s="195" t="s">
        <v>1174</v>
      </c>
    </row>
    <row r="357" spans="27:27" ht="12.75" customHeight="1">
      <c r="AA357" s="195" t="s">
        <v>1175</v>
      </c>
    </row>
    <row r="358" spans="27:27" ht="12.75" customHeight="1">
      <c r="AA358" s="195" t="s">
        <v>1176</v>
      </c>
    </row>
    <row r="359" spans="27:27" ht="12.75" customHeight="1">
      <c r="AA359" s="195" t="s">
        <v>1177</v>
      </c>
    </row>
    <row r="360" spans="27:27" ht="12.75" customHeight="1">
      <c r="AA360" s="195" t="s">
        <v>1178</v>
      </c>
    </row>
    <row r="361" spans="27:27" ht="12.75" customHeight="1">
      <c r="AA361" s="195" t="s">
        <v>1179</v>
      </c>
    </row>
    <row r="362" spans="27:27" ht="12.75" customHeight="1">
      <c r="AA362" s="195" t="s">
        <v>1180</v>
      </c>
    </row>
    <row r="363" spans="27:27" ht="12.75" customHeight="1">
      <c r="AA363" s="195" t="s">
        <v>1181</v>
      </c>
    </row>
    <row r="364" spans="27:27" ht="12.75" customHeight="1">
      <c r="AA364" s="195" t="s">
        <v>757</v>
      </c>
    </row>
    <row r="365" spans="27:27" ht="12.75" customHeight="1">
      <c r="AA365" s="195" t="s">
        <v>1182</v>
      </c>
    </row>
    <row r="366" spans="27:27" ht="12.75" customHeight="1">
      <c r="AA366" s="195" t="s">
        <v>1183</v>
      </c>
    </row>
    <row r="367" spans="27:27" ht="12.75" customHeight="1">
      <c r="AA367" s="195" t="s">
        <v>1184</v>
      </c>
    </row>
    <row r="368" spans="27:27" ht="12.75" customHeight="1">
      <c r="AA368" s="195" t="s">
        <v>1185</v>
      </c>
    </row>
    <row r="369" spans="27:27" ht="12.75" customHeight="1">
      <c r="AA369" s="195" t="s">
        <v>1186</v>
      </c>
    </row>
    <row r="370" spans="27:27" ht="12.75" customHeight="1">
      <c r="AA370" s="195" t="s">
        <v>1187</v>
      </c>
    </row>
    <row r="371" spans="27:27" ht="12.75" customHeight="1">
      <c r="AA371" s="195" t="s">
        <v>1188</v>
      </c>
    </row>
    <row r="372" spans="27:27" ht="12.75" customHeight="1">
      <c r="AA372" s="195" t="s">
        <v>1189</v>
      </c>
    </row>
    <row r="373" spans="27:27" ht="12.75" customHeight="1">
      <c r="AA373" s="195" t="s">
        <v>1190</v>
      </c>
    </row>
    <row r="374" spans="27:27" ht="12.75" customHeight="1">
      <c r="AA374" s="195" t="s">
        <v>1191</v>
      </c>
    </row>
    <row r="375" spans="27:27" ht="12.75" customHeight="1">
      <c r="AA375" s="195" t="s">
        <v>1192</v>
      </c>
    </row>
    <row r="376" spans="27:27" ht="12.75" customHeight="1">
      <c r="AA376" s="195" t="s">
        <v>1193</v>
      </c>
    </row>
    <row r="377" spans="27:27" ht="12.75" customHeight="1">
      <c r="AA377" s="195" t="s">
        <v>1194</v>
      </c>
    </row>
    <row r="378" spans="27:27" ht="12.75" customHeight="1">
      <c r="AA378" s="195" t="s">
        <v>1195</v>
      </c>
    </row>
    <row r="379" spans="27:27" ht="12.75" customHeight="1">
      <c r="AA379" s="195" t="s">
        <v>1196</v>
      </c>
    </row>
    <row r="380" spans="27:27" ht="12.75" customHeight="1">
      <c r="AA380" s="195" t="s">
        <v>1197</v>
      </c>
    </row>
    <row r="381" spans="27:27" ht="12.75" customHeight="1">
      <c r="AA381" s="195" t="s">
        <v>1198</v>
      </c>
    </row>
    <row r="382" spans="27:27" ht="12.75" customHeight="1">
      <c r="AA382" s="195" t="s">
        <v>1199</v>
      </c>
    </row>
    <row r="383" spans="27:27" ht="12.75" customHeight="1">
      <c r="AA383" s="195" t="s">
        <v>1200</v>
      </c>
    </row>
    <row r="384" spans="27:27" ht="12.75" customHeight="1">
      <c r="AA384" s="195" t="s">
        <v>1201</v>
      </c>
    </row>
    <row r="385" spans="27:27" ht="12.75" customHeight="1">
      <c r="AA385" s="195" t="s">
        <v>1202</v>
      </c>
    </row>
    <row r="386" spans="27:27" ht="12.75" customHeight="1">
      <c r="AA386" s="195" t="s">
        <v>1203</v>
      </c>
    </row>
    <row r="387" spans="27:27" ht="12.75" customHeight="1">
      <c r="AA387" s="195" t="s">
        <v>1204</v>
      </c>
    </row>
    <row r="388" spans="27:27" ht="12.75" customHeight="1">
      <c r="AA388" s="195" t="s">
        <v>1205</v>
      </c>
    </row>
    <row r="389" spans="27:27" ht="12.75" customHeight="1">
      <c r="AA389" s="195" t="s">
        <v>1206</v>
      </c>
    </row>
    <row r="390" spans="27:27" ht="12.75" customHeight="1">
      <c r="AA390" s="195" t="s">
        <v>1207</v>
      </c>
    </row>
    <row r="391" spans="27:27" ht="12.75" customHeight="1">
      <c r="AA391" s="195" t="s">
        <v>1208</v>
      </c>
    </row>
    <row r="392" spans="27:27" ht="12.75" customHeight="1">
      <c r="AA392" s="195" t="s">
        <v>1209</v>
      </c>
    </row>
    <row r="393" spans="27:27" ht="12.75" customHeight="1">
      <c r="AA393" s="195" t="s">
        <v>1210</v>
      </c>
    </row>
    <row r="394" spans="27:27" ht="12.75" customHeight="1">
      <c r="AA394" s="195" t="s">
        <v>1211</v>
      </c>
    </row>
    <row r="395" spans="27:27" ht="12.75" customHeight="1">
      <c r="AA395" s="195" t="s">
        <v>1212</v>
      </c>
    </row>
    <row r="396" spans="27:27" ht="12.75" customHeight="1">
      <c r="AA396" s="195" t="s">
        <v>1213</v>
      </c>
    </row>
    <row r="397" spans="27:27" ht="12.75" customHeight="1">
      <c r="AA397" s="195" t="s">
        <v>1214</v>
      </c>
    </row>
    <row r="398" spans="27:27" ht="12.75" customHeight="1">
      <c r="AA398" s="195" t="s">
        <v>1215</v>
      </c>
    </row>
    <row r="399" spans="27:27" ht="12.75" customHeight="1">
      <c r="AA399" s="195" t="s">
        <v>1216</v>
      </c>
    </row>
    <row r="400" spans="27:27" ht="12.75" customHeight="1">
      <c r="AA400" s="195" t="s">
        <v>1217</v>
      </c>
    </row>
    <row r="401" spans="27:27" ht="12.75" customHeight="1">
      <c r="AA401" s="195" t="s">
        <v>1218</v>
      </c>
    </row>
    <row r="402" spans="27:27" ht="12.75" customHeight="1">
      <c r="AA402" s="195" t="s">
        <v>1219</v>
      </c>
    </row>
    <row r="403" spans="27:27" ht="12.75" customHeight="1">
      <c r="AA403" s="195" t="s">
        <v>1220</v>
      </c>
    </row>
    <row r="404" spans="27:27" ht="12.75" customHeight="1">
      <c r="AA404" s="195" t="s">
        <v>1221</v>
      </c>
    </row>
    <row r="405" spans="27:27" ht="12.75" customHeight="1">
      <c r="AA405" s="195" t="s">
        <v>1222</v>
      </c>
    </row>
    <row r="406" spans="27:27" ht="12.75" customHeight="1">
      <c r="AA406" s="195" t="s">
        <v>780</v>
      </c>
    </row>
    <row r="407" spans="27:27" ht="12.75" customHeight="1">
      <c r="AA407" s="195" t="s">
        <v>1223</v>
      </c>
    </row>
    <row r="408" spans="27:27" ht="12.75" customHeight="1">
      <c r="AA408" s="195" t="s">
        <v>1224</v>
      </c>
    </row>
    <row r="409" spans="27:27" ht="12.75" customHeight="1">
      <c r="AA409" s="195" t="s">
        <v>1225</v>
      </c>
    </row>
    <row r="410" spans="27:27" ht="12.75" customHeight="1">
      <c r="AA410" s="195" t="s">
        <v>1226</v>
      </c>
    </row>
    <row r="411" spans="27:27" ht="12.75" customHeight="1">
      <c r="AA411" s="195" t="s">
        <v>1227</v>
      </c>
    </row>
    <row r="412" spans="27:27" ht="12.75" customHeight="1">
      <c r="AA412" s="195" t="s">
        <v>1228</v>
      </c>
    </row>
    <row r="413" spans="27:27" ht="12.75" customHeight="1">
      <c r="AA413" s="195" t="s">
        <v>1229</v>
      </c>
    </row>
    <row r="414" spans="27:27" ht="12.75" customHeight="1">
      <c r="AA414" s="195" t="s">
        <v>1230</v>
      </c>
    </row>
    <row r="415" spans="27:27" ht="12.75" customHeight="1">
      <c r="AA415" s="195" t="s">
        <v>796</v>
      </c>
    </row>
    <row r="416" spans="27:27" ht="12.75" customHeight="1">
      <c r="AA416" s="195" t="s">
        <v>1231</v>
      </c>
    </row>
    <row r="417" spans="27:27" ht="12.75" customHeight="1">
      <c r="AA417" s="195" t="s">
        <v>1232</v>
      </c>
    </row>
    <row r="418" spans="27:27" ht="12.75" customHeight="1">
      <c r="AA418" s="195" t="s">
        <v>1233</v>
      </c>
    </row>
    <row r="419" spans="27:27" ht="12.75" customHeight="1">
      <c r="AA419" s="195" t="s">
        <v>1234</v>
      </c>
    </row>
    <row r="420" spans="27:27" ht="12.75" customHeight="1">
      <c r="AA420" s="195" t="s">
        <v>1235</v>
      </c>
    </row>
    <row r="421" spans="27:27" ht="12.75" customHeight="1">
      <c r="AA421" s="195" t="s">
        <v>1236</v>
      </c>
    </row>
    <row r="422" spans="27:27" ht="12.75" customHeight="1">
      <c r="AA422" s="195" t="s">
        <v>804</v>
      </c>
    </row>
    <row r="423" spans="27:27" ht="12.75" customHeight="1">
      <c r="AA423" s="195" t="s">
        <v>1237</v>
      </c>
    </row>
    <row r="424" spans="27:27" ht="12.75" customHeight="1">
      <c r="AA424" s="195" t="s">
        <v>1238</v>
      </c>
    </row>
    <row r="425" spans="27:27" ht="12.75" customHeight="1">
      <c r="AA425" s="195" t="s">
        <v>1239</v>
      </c>
    </row>
    <row r="426" spans="27:27" ht="12.75" customHeight="1">
      <c r="AA426" s="195" t="s">
        <v>1240</v>
      </c>
    </row>
    <row r="427" spans="27:27" ht="12.75" customHeight="1">
      <c r="AA427" s="195" t="s">
        <v>1241</v>
      </c>
    </row>
    <row r="428" spans="27:27" ht="12.75" customHeight="1">
      <c r="AA428" s="195" t="s">
        <v>1242</v>
      </c>
    </row>
    <row r="429" spans="27:27" ht="12.75" customHeight="1">
      <c r="AA429" s="195" t="s">
        <v>1243</v>
      </c>
    </row>
    <row r="430" spans="27:27" ht="12.75" customHeight="1">
      <c r="AA430" s="195" t="s">
        <v>1244</v>
      </c>
    </row>
    <row r="431" spans="27:27" ht="12.75" customHeight="1">
      <c r="AA431" s="195" t="s">
        <v>1245</v>
      </c>
    </row>
    <row r="432" spans="27:27" ht="12.75" customHeight="1">
      <c r="AA432" s="195" t="s">
        <v>1246</v>
      </c>
    </row>
    <row r="433" spans="27:27" ht="12.75" customHeight="1">
      <c r="AA433" s="195" t="s">
        <v>1247</v>
      </c>
    </row>
    <row r="434" spans="27:27" ht="12.75" customHeight="1">
      <c r="AA434" s="195" t="s">
        <v>1248</v>
      </c>
    </row>
    <row r="435" spans="27:27" ht="12.75" customHeight="1">
      <c r="AA435" s="195" t="s">
        <v>487</v>
      </c>
    </row>
    <row r="436" spans="27:27" ht="12.75" customHeight="1">
      <c r="AA436" s="195" t="s">
        <v>1249</v>
      </c>
    </row>
    <row r="437" spans="27:27" ht="12.75" customHeight="1">
      <c r="AA437" s="195" t="s">
        <v>1250</v>
      </c>
    </row>
    <row r="438" spans="27:27" ht="12.75" customHeight="1">
      <c r="AA438" s="195" t="s">
        <v>816</v>
      </c>
    </row>
    <row r="439" spans="27:27" ht="12.75" customHeight="1">
      <c r="AA439" s="195" t="s">
        <v>1251</v>
      </c>
    </row>
    <row r="440" spans="27:27" ht="12.75" customHeight="1">
      <c r="AA440" s="195" t="s">
        <v>1252</v>
      </c>
    </row>
    <row r="441" spans="27:27" ht="12.75" customHeight="1">
      <c r="AA441" s="195" t="s">
        <v>1253</v>
      </c>
    </row>
    <row r="442" spans="27:27" ht="12.75" customHeight="1">
      <c r="AA442" s="195" t="s">
        <v>1254</v>
      </c>
    </row>
    <row r="443" spans="27:27" ht="12.75" customHeight="1">
      <c r="AA443" s="195" t="s">
        <v>1255</v>
      </c>
    </row>
    <row r="444" spans="27:27" ht="12.75" customHeight="1">
      <c r="AA444" s="195" t="s">
        <v>1256</v>
      </c>
    </row>
    <row r="445" spans="27:27" ht="12.75" customHeight="1">
      <c r="AA445" s="195" t="s">
        <v>1257</v>
      </c>
    </row>
    <row r="446" spans="27:27" ht="12.75" customHeight="1">
      <c r="AA446" s="195" t="s">
        <v>1258</v>
      </c>
    </row>
    <row r="447" spans="27:27" ht="12.75" customHeight="1">
      <c r="AA447" s="195" t="s">
        <v>1259</v>
      </c>
    </row>
    <row r="448" spans="27:27" ht="12.75" customHeight="1">
      <c r="AA448" s="195" t="s">
        <v>1260</v>
      </c>
    </row>
    <row r="449" spans="27:27" ht="12.75" customHeight="1">
      <c r="AA449" s="195" t="s">
        <v>1261</v>
      </c>
    </row>
    <row r="450" spans="27:27" ht="12.75" customHeight="1">
      <c r="AA450" s="195" t="s">
        <v>1262</v>
      </c>
    </row>
    <row r="451" spans="27:27" ht="12.75" customHeight="1">
      <c r="AA451" s="195" t="s">
        <v>1262</v>
      </c>
    </row>
    <row r="452" spans="27:27" ht="12.75" customHeight="1">
      <c r="AA452" s="195" t="s">
        <v>1263</v>
      </c>
    </row>
    <row r="453" spans="27:27" ht="12.75" customHeight="1">
      <c r="AA453" s="195" t="s">
        <v>1264</v>
      </c>
    </row>
    <row r="454" spans="27:27" ht="12.75" customHeight="1">
      <c r="AA454" s="195" t="s">
        <v>1265</v>
      </c>
    </row>
    <row r="455" spans="27:27" ht="12.75" customHeight="1">
      <c r="AA455" s="195" t="s">
        <v>1266</v>
      </c>
    </row>
    <row r="456" spans="27:27" ht="12.75" customHeight="1">
      <c r="AA456" s="195" t="s">
        <v>1267</v>
      </c>
    </row>
    <row r="457" spans="27:27" ht="12.75" customHeight="1">
      <c r="AA457" s="195" t="s">
        <v>1268</v>
      </c>
    </row>
    <row r="458" spans="27:27" ht="12.75" customHeight="1">
      <c r="AA458" s="195" t="s">
        <v>1269</v>
      </c>
    </row>
    <row r="459" spans="27:27" ht="12.75" customHeight="1">
      <c r="AA459" s="195" t="s">
        <v>1270</v>
      </c>
    </row>
    <row r="460" spans="27:27" ht="12.75" customHeight="1">
      <c r="AA460" s="195" t="s">
        <v>1271</v>
      </c>
    </row>
    <row r="461" spans="27:27" ht="12.75" customHeight="1">
      <c r="AA461" s="195" t="s">
        <v>1272</v>
      </c>
    </row>
    <row r="462" spans="27:27" ht="12.75" customHeight="1">
      <c r="AA462" s="195" t="s">
        <v>1273</v>
      </c>
    </row>
    <row r="463" spans="27:27" ht="12.75" customHeight="1">
      <c r="AA463" s="195" t="s">
        <v>1274</v>
      </c>
    </row>
    <row r="464" spans="27:27" ht="12.75" customHeight="1">
      <c r="AA464" s="195" t="s">
        <v>1275</v>
      </c>
    </row>
    <row r="465" spans="27:27" ht="12.75" customHeight="1">
      <c r="AA465" s="195" t="s">
        <v>1276</v>
      </c>
    </row>
    <row r="466" spans="27:27" ht="12.75" customHeight="1">
      <c r="AA466" s="195" t="s">
        <v>1277</v>
      </c>
    </row>
    <row r="467" spans="27:27" ht="12.75" customHeight="1">
      <c r="AA467" s="195" t="s">
        <v>1278</v>
      </c>
    </row>
    <row r="468" spans="27:27" ht="12.75" customHeight="1">
      <c r="AA468" s="195" t="s">
        <v>1279</v>
      </c>
    </row>
    <row r="469" spans="27:27" ht="12.75" customHeight="1">
      <c r="AA469" s="195" t="s">
        <v>1280</v>
      </c>
    </row>
    <row r="470" spans="27:27" ht="12.75" customHeight="1">
      <c r="AA470" s="195" t="s">
        <v>1281</v>
      </c>
    </row>
    <row r="471" spans="27:27" ht="12.75" customHeight="1">
      <c r="AA471" s="195" t="s">
        <v>1282</v>
      </c>
    </row>
    <row r="472" spans="27:27" ht="12.75" customHeight="1">
      <c r="AA472" s="195" t="s">
        <v>1282</v>
      </c>
    </row>
    <row r="473" spans="27:27" ht="12.75" customHeight="1">
      <c r="AA473" s="195" t="s">
        <v>1283</v>
      </c>
    </row>
    <row r="474" spans="27:27" ht="12.75" customHeight="1">
      <c r="AA474" s="195" t="s">
        <v>1284</v>
      </c>
    </row>
    <row r="475" spans="27:27" ht="12.75" customHeight="1">
      <c r="AA475" s="195" t="s">
        <v>1285</v>
      </c>
    </row>
    <row r="476" spans="27:27" ht="12.75" customHeight="1">
      <c r="AA476" s="195" t="s">
        <v>1286</v>
      </c>
    </row>
    <row r="477" spans="27:27" ht="12.75" customHeight="1">
      <c r="AA477" s="195" t="s">
        <v>1287</v>
      </c>
    </row>
    <row r="478" spans="27:27" ht="12.75" customHeight="1">
      <c r="AA478" s="195" t="s">
        <v>1288</v>
      </c>
    </row>
    <row r="479" spans="27:27" ht="12.75" customHeight="1">
      <c r="AA479" s="195" t="s">
        <v>1289</v>
      </c>
    </row>
    <row r="480" spans="27:27" ht="12.75" customHeight="1">
      <c r="AA480" s="195" t="s">
        <v>1290</v>
      </c>
    </row>
    <row r="481" spans="27:27" ht="12.75" customHeight="1">
      <c r="AA481" s="195" t="s">
        <v>1291</v>
      </c>
    </row>
    <row r="482" spans="27:27" ht="12.75" customHeight="1">
      <c r="AA482" s="195" t="s">
        <v>1292</v>
      </c>
    </row>
    <row r="483" spans="27:27" ht="12.75" customHeight="1">
      <c r="AA483" s="195" t="s">
        <v>1293</v>
      </c>
    </row>
    <row r="484" spans="27:27" ht="12.75" customHeight="1">
      <c r="AA484" s="195" t="s">
        <v>1293</v>
      </c>
    </row>
    <row r="485" spans="27:27" ht="12.75" customHeight="1">
      <c r="AA485" s="195" t="s">
        <v>1294</v>
      </c>
    </row>
    <row r="486" spans="27:27" ht="12.75" customHeight="1">
      <c r="AA486" s="195" t="s">
        <v>1295</v>
      </c>
    </row>
    <row r="487" spans="27:27" ht="12.75" customHeight="1">
      <c r="AA487" s="195" t="s">
        <v>1296</v>
      </c>
    </row>
    <row r="488" spans="27:27" ht="12.75" customHeight="1">
      <c r="AA488" s="195" t="s">
        <v>1297</v>
      </c>
    </row>
    <row r="489" spans="27:27" ht="12.75" customHeight="1">
      <c r="AA489" s="195" t="s">
        <v>1298</v>
      </c>
    </row>
    <row r="490" spans="27:27" ht="12.75" customHeight="1">
      <c r="AA490" s="195" t="s">
        <v>1299</v>
      </c>
    </row>
    <row r="491" spans="27:27" ht="12.75" customHeight="1">
      <c r="AA491" s="195" t="s">
        <v>1300</v>
      </c>
    </row>
    <row r="492" spans="27:27" ht="12.75" customHeight="1">
      <c r="AA492" s="195" t="s">
        <v>1301</v>
      </c>
    </row>
    <row r="493" spans="27:27" ht="12.75" customHeight="1">
      <c r="AA493" s="195" t="s">
        <v>1302</v>
      </c>
    </row>
    <row r="494" spans="27:27" ht="12.75" customHeight="1">
      <c r="AA494" s="195" t="s">
        <v>1303</v>
      </c>
    </row>
    <row r="495" spans="27:27" ht="12.75" customHeight="1">
      <c r="AA495" s="195" t="s">
        <v>1304</v>
      </c>
    </row>
    <row r="496" spans="27:27" ht="12.75" customHeight="1">
      <c r="AA496" s="195" t="s">
        <v>1305</v>
      </c>
    </row>
    <row r="497" spans="27:27" ht="12.75" customHeight="1">
      <c r="AA497" s="195" t="s">
        <v>832</v>
      </c>
    </row>
    <row r="498" spans="27:27" ht="12.75" customHeight="1">
      <c r="AA498" s="195" t="s">
        <v>1306</v>
      </c>
    </row>
    <row r="499" spans="27:27" ht="12.75" customHeight="1">
      <c r="AA499" s="195" t="s">
        <v>1307</v>
      </c>
    </row>
    <row r="500" spans="27:27" ht="12.75" customHeight="1">
      <c r="AA500" s="195" t="s">
        <v>1308</v>
      </c>
    </row>
    <row r="501" spans="27:27" ht="12.75" customHeight="1">
      <c r="AA501" s="195" t="s">
        <v>1309</v>
      </c>
    </row>
    <row r="502" spans="27:27" ht="12.75" customHeight="1">
      <c r="AA502" s="195" t="s">
        <v>1310</v>
      </c>
    </row>
    <row r="503" spans="27:27" ht="12.75" customHeight="1">
      <c r="AA503" s="195" t="s">
        <v>1311</v>
      </c>
    </row>
    <row r="504" spans="27:27" ht="12.75" customHeight="1">
      <c r="AA504" s="195" t="s">
        <v>1312</v>
      </c>
    </row>
    <row r="505" spans="27:27" ht="12.75" customHeight="1">
      <c r="AA505" s="195" t="s">
        <v>1313</v>
      </c>
    </row>
    <row r="506" spans="27:27" ht="12.75" customHeight="1">
      <c r="AA506" s="195" t="s">
        <v>1314</v>
      </c>
    </row>
    <row r="507" spans="27:27" ht="12.75" customHeight="1">
      <c r="AA507" s="195" t="s">
        <v>1315</v>
      </c>
    </row>
    <row r="508" spans="27:27" ht="12.75" customHeight="1">
      <c r="AA508" s="195" t="s">
        <v>1316</v>
      </c>
    </row>
    <row r="509" spans="27:27" ht="12.75" customHeight="1">
      <c r="AA509" s="195" t="s">
        <v>1317</v>
      </c>
    </row>
    <row r="510" spans="27:27" ht="12.75" customHeight="1">
      <c r="AA510" s="195" t="s">
        <v>1318</v>
      </c>
    </row>
    <row r="511" spans="27:27" ht="12.75" customHeight="1">
      <c r="AA511" s="195" t="s">
        <v>1319</v>
      </c>
    </row>
    <row r="512" spans="27:27" ht="12.75" customHeight="1">
      <c r="AA512" s="195" t="s">
        <v>1320</v>
      </c>
    </row>
    <row r="513" spans="27:27" ht="12.75" customHeight="1">
      <c r="AA513" s="195" t="s">
        <v>1321</v>
      </c>
    </row>
    <row r="514" spans="27:27" ht="12.75" customHeight="1">
      <c r="AA514" s="195" t="s">
        <v>1322</v>
      </c>
    </row>
    <row r="515" spans="27:27" ht="12.75" customHeight="1">
      <c r="AA515" s="195" t="s">
        <v>1323</v>
      </c>
    </row>
    <row r="516" spans="27:27" ht="12.75" customHeight="1">
      <c r="AA516" s="195" t="s">
        <v>1324</v>
      </c>
    </row>
    <row r="517" spans="27:27" ht="12.75" customHeight="1">
      <c r="AA517" s="195" t="s">
        <v>1325</v>
      </c>
    </row>
    <row r="518" spans="27:27" ht="12.75" customHeight="1">
      <c r="AA518" s="195" t="s">
        <v>1326</v>
      </c>
    </row>
    <row r="519" spans="27:27" ht="12.75" customHeight="1">
      <c r="AA519" s="195" t="s">
        <v>1327</v>
      </c>
    </row>
    <row r="520" spans="27:27" ht="12.75" customHeight="1">
      <c r="AA520" s="195" t="s">
        <v>1328</v>
      </c>
    </row>
    <row r="521" spans="27:27" ht="12.75" customHeight="1">
      <c r="AA521" s="195" t="s">
        <v>1329</v>
      </c>
    </row>
    <row r="522" spans="27:27" ht="12.75" customHeight="1">
      <c r="AA522" s="195" t="s">
        <v>1330</v>
      </c>
    </row>
    <row r="523" spans="27:27" ht="12.75" customHeight="1">
      <c r="AA523" s="195" t="s">
        <v>1331</v>
      </c>
    </row>
    <row r="524" spans="27:27" ht="12.75" customHeight="1">
      <c r="AA524" s="195" t="s">
        <v>1331</v>
      </c>
    </row>
    <row r="525" spans="27:27" ht="12.75" customHeight="1">
      <c r="AA525" s="195" t="s">
        <v>1332</v>
      </c>
    </row>
    <row r="526" spans="27:27" ht="12.75" customHeight="1">
      <c r="AA526" s="195" t="s">
        <v>1333</v>
      </c>
    </row>
    <row r="527" spans="27:27" ht="12.75" customHeight="1">
      <c r="AA527" s="195" t="s">
        <v>1334</v>
      </c>
    </row>
    <row r="528" spans="27:27" ht="12.75" customHeight="1">
      <c r="AA528" s="195" t="s">
        <v>1335</v>
      </c>
    </row>
    <row r="529" spans="27:27" ht="12.75" customHeight="1">
      <c r="AA529" s="195" t="s">
        <v>1336</v>
      </c>
    </row>
    <row r="530" spans="27:27" ht="12.75" customHeight="1">
      <c r="AA530" s="195" t="s">
        <v>1337</v>
      </c>
    </row>
    <row r="531" spans="27:27" ht="12.75" customHeight="1">
      <c r="AA531" s="195" t="s">
        <v>1338</v>
      </c>
    </row>
    <row r="532" spans="27:27" ht="12.75" customHeight="1">
      <c r="AA532" s="195" t="s">
        <v>1339</v>
      </c>
    </row>
    <row r="533" spans="27:27" ht="12.75" customHeight="1">
      <c r="AA533" s="195" t="s">
        <v>848</v>
      </c>
    </row>
    <row r="534" spans="27:27" ht="12.75" customHeight="1">
      <c r="AA534" s="195" t="s">
        <v>1340</v>
      </c>
    </row>
    <row r="535" spans="27:27" ht="12.75" customHeight="1">
      <c r="AA535" s="195" t="s">
        <v>1341</v>
      </c>
    </row>
    <row r="536" spans="27:27" ht="12.75" customHeight="1">
      <c r="AA536" s="195" t="s">
        <v>1342</v>
      </c>
    </row>
    <row r="537" spans="27:27" ht="12.75" customHeight="1">
      <c r="AA537" s="195" t="s">
        <v>1343</v>
      </c>
    </row>
    <row r="538" spans="27:27" ht="12.75" customHeight="1">
      <c r="AA538" s="195" t="s">
        <v>852</v>
      </c>
    </row>
    <row r="539" spans="27:27" ht="12.75" customHeight="1">
      <c r="AA539" s="195" t="s">
        <v>1344</v>
      </c>
    </row>
    <row r="540" spans="27:27" ht="12.75" customHeight="1">
      <c r="AA540" s="195" t="s">
        <v>1345</v>
      </c>
    </row>
    <row r="541" spans="27:27" ht="12.75" customHeight="1">
      <c r="AA541" s="195" t="s">
        <v>1346</v>
      </c>
    </row>
    <row r="542" spans="27:27" ht="12.75" customHeight="1">
      <c r="AA542" s="195" t="s">
        <v>1347</v>
      </c>
    </row>
    <row r="543" spans="27:27" ht="12.75" customHeight="1">
      <c r="AA543" s="195" t="s">
        <v>854</v>
      </c>
    </row>
    <row r="544" spans="27:27" ht="12.75" customHeight="1">
      <c r="AA544" s="195" t="s">
        <v>1348</v>
      </c>
    </row>
    <row r="545" spans="27:27" ht="12.75" customHeight="1">
      <c r="AA545" s="195" t="s">
        <v>1349</v>
      </c>
    </row>
    <row r="546" spans="27:27" ht="12.75" customHeight="1">
      <c r="AA546" s="195" t="s">
        <v>1350</v>
      </c>
    </row>
    <row r="547" spans="27:27" ht="12.75" customHeight="1">
      <c r="AA547" s="195" t="s">
        <v>1351</v>
      </c>
    </row>
    <row r="548" spans="27:27" ht="12.75" customHeight="1">
      <c r="AA548" s="195" t="s">
        <v>259</v>
      </c>
    </row>
    <row r="549" spans="27:27" ht="12.75" customHeight="1">
      <c r="AA549" s="195" t="s">
        <v>1352</v>
      </c>
    </row>
    <row r="550" spans="27:27" ht="12.75" customHeight="1">
      <c r="AA550" s="195" t="s">
        <v>1353</v>
      </c>
    </row>
    <row r="551" spans="27:27" ht="12.75" customHeight="1">
      <c r="AA551" s="195" t="s">
        <v>1354</v>
      </c>
    </row>
    <row r="552" spans="27:27" ht="12.75" customHeight="1">
      <c r="AA552" s="195" t="s">
        <v>1355</v>
      </c>
    </row>
    <row r="553" spans="27:27" ht="12.75" customHeight="1">
      <c r="AA553" s="195" t="s">
        <v>1356</v>
      </c>
    </row>
    <row r="554" spans="27:27" ht="12.75" customHeight="1">
      <c r="AA554" s="195" t="s">
        <v>1357</v>
      </c>
    </row>
    <row r="555" spans="27:27" ht="12.75" customHeight="1">
      <c r="AA555" s="195" t="s">
        <v>860</v>
      </c>
    </row>
    <row r="556" spans="27:27" ht="12.75" customHeight="1">
      <c r="AA556" s="195" t="s">
        <v>863</v>
      </c>
    </row>
    <row r="557" spans="27:27" ht="12.75" customHeight="1">
      <c r="AA557" s="195" t="s">
        <v>866</v>
      </c>
    </row>
    <row r="558" spans="27:27" ht="12.75" customHeight="1">
      <c r="AA558" s="195" t="s">
        <v>1358</v>
      </c>
    </row>
    <row r="559" spans="27:27" ht="12.75" customHeight="1">
      <c r="AA559" s="195" t="s">
        <v>869</v>
      </c>
    </row>
    <row r="560" spans="27:27" ht="12.75" customHeight="1">
      <c r="AA560" s="195" t="s">
        <v>1359</v>
      </c>
    </row>
    <row r="561" spans="27:27" ht="12.75" customHeight="1">
      <c r="AA561" s="195" t="s">
        <v>1360</v>
      </c>
    </row>
    <row r="562" spans="27:27" ht="12.75" customHeight="1">
      <c r="AA562" s="195" t="s">
        <v>1361</v>
      </c>
    </row>
    <row r="563" spans="27:27" ht="12.75" customHeight="1">
      <c r="AA563" s="195" t="s">
        <v>1362</v>
      </c>
    </row>
    <row r="564" spans="27:27" ht="12.75" customHeight="1">
      <c r="AA564" s="195" t="s">
        <v>1363</v>
      </c>
    </row>
    <row r="565" spans="27:27" ht="12.75" customHeight="1">
      <c r="AA565" s="195" t="s">
        <v>1364</v>
      </c>
    </row>
    <row r="566" spans="27:27" ht="12.75" customHeight="1">
      <c r="AA566" s="195" t="s">
        <v>1365</v>
      </c>
    </row>
    <row r="567" spans="27:27" ht="12.75" customHeight="1">
      <c r="AA567" s="195" t="s">
        <v>1366</v>
      </c>
    </row>
    <row r="568" spans="27:27" ht="12.75" customHeight="1">
      <c r="AA568" s="195" t="s">
        <v>1367</v>
      </c>
    </row>
    <row r="569" spans="27:27" ht="12.75" customHeight="1">
      <c r="AA569" s="195" t="s">
        <v>1368</v>
      </c>
    </row>
    <row r="570" spans="27:27" ht="12.75" customHeight="1">
      <c r="AA570" s="195" t="s">
        <v>1369</v>
      </c>
    </row>
    <row r="571" spans="27:27" ht="12.75" customHeight="1">
      <c r="AA571" s="195" t="s">
        <v>1370</v>
      </c>
    </row>
    <row r="572" spans="27:27" ht="12.75" customHeight="1">
      <c r="AA572" s="195" t="s">
        <v>1371</v>
      </c>
    </row>
    <row r="573" spans="27:27" ht="12.75" customHeight="1">
      <c r="AA573" s="195" t="s">
        <v>1372</v>
      </c>
    </row>
    <row r="574" spans="27:27" ht="12.75" customHeight="1">
      <c r="AA574" s="195" t="s">
        <v>1373</v>
      </c>
    </row>
    <row r="575" spans="27:27" ht="12.75" customHeight="1">
      <c r="AA575" s="195" t="s">
        <v>1374</v>
      </c>
    </row>
    <row r="576" spans="27:27" ht="12.75" customHeight="1">
      <c r="AA576" s="195" t="s">
        <v>877</v>
      </c>
    </row>
    <row r="577" spans="27:27" ht="12.75" customHeight="1">
      <c r="AA577" s="195" t="s">
        <v>1375</v>
      </c>
    </row>
    <row r="578" spans="27:27" ht="12.75" customHeight="1">
      <c r="AA578" s="195" t="s">
        <v>1376</v>
      </c>
    </row>
    <row r="579" spans="27:27" ht="12.75" customHeight="1">
      <c r="AA579" s="195" t="s">
        <v>1377</v>
      </c>
    </row>
    <row r="580" spans="27:27" ht="12.75" customHeight="1">
      <c r="AA580" s="195" t="s">
        <v>1378</v>
      </c>
    </row>
    <row r="581" spans="27:27" ht="12.75" customHeight="1">
      <c r="AA581" s="195" t="s">
        <v>1379</v>
      </c>
    </row>
    <row r="582" spans="27:27" ht="12.75" customHeight="1">
      <c r="AA582" s="195" t="s">
        <v>1380</v>
      </c>
    </row>
    <row r="583" spans="27:27" ht="12.75" customHeight="1">
      <c r="AA583" s="195" t="s">
        <v>1381</v>
      </c>
    </row>
    <row r="584" spans="27:27" ht="12.75" customHeight="1">
      <c r="AA584" s="195" t="s">
        <v>1382</v>
      </c>
    </row>
    <row r="585" spans="27:27" ht="12.75" customHeight="1">
      <c r="AA585" s="195" t="s">
        <v>1383</v>
      </c>
    </row>
    <row r="586" spans="27:27" ht="12.75" customHeight="1">
      <c r="AA586" s="195" t="s">
        <v>1384</v>
      </c>
    </row>
    <row r="587" spans="27:27" ht="12.75" customHeight="1">
      <c r="AA587" s="195" t="s">
        <v>1385</v>
      </c>
    </row>
    <row r="588" spans="27:27" ht="12.75" customHeight="1">
      <c r="AA588" s="195" t="s">
        <v>1386</v>
      </c>
    </row>
    <row r="589" spans="27:27" ht="12.75" customHeight="1">
      <c r="AA589" s="195" t="s">
        <v>1387</v>
      </c>
    </row>
    <row r="590" spans="27:27" ht="12.75" customHeight="1">
      <c r="AA590" s="195" t="s">
        <v>1388</v>
      </c>
    </row>
    <row r="591" spans="27:27" ht="12.75" customHeight="1">
      <c r="AA591" s="195" t="s">
        <v>1389</v>
      </c>
    </row>
    <row r="592" spans="27:27" ht="12.75" customHeight="1">
      <c r="AA592" s="195" t="s">
        <v>1390</v>
      </c>
    </row>
    <row r="593" spans="27:27" ht="12.75" customHeight="1">
      <c r="AA593" s="195" t="s">
        <v>1391</v>
      </c>
    </row>
    <row r="594" spans="27:27" ht="12.75" customHeight="1">
      <c r="AA594" s="195" t="s">
        <v>1392</v>
      </c>
    </row>
    <row r="595" spans="27:27" ht="12.75" customHeight="1">
      <c r="AA595" s="195" t="s">
        <v>1393</v>
      </c>
    </row>
    <row r="596" spans="27:27" ht="12.75" customHeight="1">
      <c r="AA596" s="195" t="s">
        <v>1394</v>
      </c>
    </row>
    <row r="597" spans="27:27" ht="12.75" customHeight="1">
      <c r="AA597" s="195" t="s">
        <v>1395</v>
      </c>
    </row>
    <row r="598" spans="27:27" ht="12.75" customHeight="1">
      <c r="AA598" s="195" t="s">
        <v>1396</v>
      </c>
    </row>
    <row r="599" spans="27:27" ht="12.75" customHeight="1">
      <c r="AA599" s="195" t="s">
        <v>1397</v>
      </c>
    </row>
    <row r="600" spans="27:27" ht="12.75" customHeight="1">
      <c r="AA600" s="195" t="s">
        <v>1398</v>
      </c>
    </row>
    <row r="601" spans="27:27" ht="12.75" customHeight="1">
      <c r="AA601" s="195" t="s">
        <v>1399</v>
      </c>
    </row>
    <row r="602" spans="27:27" ht="12.75" customHeight="1">
      <c r="AA602" s="195" t="s">
        <v>1400</v>
      </c>
    </row>
    <row r="603" spans="27:27" ht="12.75" customHeight="1">
      <c r="AA603" s="195" t="s">
        <v>1401</v>
      </c>
    </row>
    <row r="604" spans="27:27" ht="12.75" customHeight="1">
      <c r="AA604" s="195" t="s">
        <v>1402</v>
      </c>
    </row>
    <row r="605" spans="27:27" ht="12.75" customHeight="1">
      <c r="AA605" s="195" t="s">
        <v>1403</v>
      </c>
    </row>
    <row r="606" spans="27:27" ht="12.75" customHeight="1">
      <c r="AA606" s="195" t="s">
        <v>1404</v>
      </c>
    </row>
    <row r="607" spans="27:27" ht="12.75" customHeight="1">
      <c r="AA607" s="195" t="s">
        <v>1405</v>
      </c>
    </row>
    <row r="608" spans="27:27" ht="12.75" customHeight="1">
      <c r="AA608" s="195" t="s">
        <v>1406</v>
      </c>
    </row>
    <row r="609" spans="27:27" ht="12.75" customHeight="1">
      <c r="AA609" s="195" t="s">
        <v>1407</v>
      </c>
    </row>
    <row r="610" spans="27:27" ht="12.75" customHeight="1">
      <c r="AA610" s="195" t="s">
        <v>1408</v>
      </c>
    </row>
    <row r="611" spans="27:27" ht="12.75" customHeight="1">
      <c r="AA611" s="195" t="s">
        <v>1409</v>
      </c>
    </row>
    <row r="612" spans="27:27" ht="12.75" customHeight="1">
      <c r="AA612" s="195" t="s">
        <v>1410</v>
      </c>
    </row>
    <row r="613" spans="27:27" ht="12.75" customHeight="1">
      <c r="AA613" s="195" t="s">
        <v>1411</v>
      </c>
    </row>
    <row r="614" spans="27:27" ht="12.75" customHeight="1">
      <c r="AA614" s="195" t="s">
        <v>1412</v>
      </c>
    </row>
    <row r="615" spans="27:27" ht="12.75" customHeight="1">
      <c r="AA615" s="195" t="s">
        <v>1413</v>
      </c>
    </row>
    <row r="616" spans="27:27" ht="12.75" customHeight="1">
      <c r="AA616" s="195" t="s">
        <v>1414</v>
      </c>
    </row>
    <row r="617" spans="27:27" ht="12.75" customHeight="1">
      <c r="AA617" s="195" t="s">
        <v>1415</v>
      </c>
    </row>
    <row r="618" spans="27:27" ht="12.75" customHeight="1">
      <c r="AA618" s="195" t="s">
        <v>1416</v>
      </c>
    </row>
    <row r="619" spans="27:27" ht="12.75" customHeight="1">
      <c r="AA619" s="195" t="s">
        <v>1417</v>
      </c>
    </row>
    <row r="620" spans="27:27" ht="12.75" customHeight="1">
      <c r="AA620" s="195" t="s">
        <v>1418</v>
      </c>
    </row>
    <row r="621" spans="27:27" ht="12.75" customHeight="1">
      <c r="AA621" s="195" t="s">
        <v>1419</v>
      </c>
    </row>
    <row r="622" spans="27:27" ht="12.75" customHeight="1">
      <c r="AA622" s="195" t="s">
        <v>1420</v>
      </c>
    </row>
    <row r="623" spans="27:27" ht="12.75" customHeight="1">
      <c r="AA623" s="195" t="s">
        <v>1421</v>
      </c>
    </row>
    <row r="624" spans="27:27" ht="12.75" customHeight="1">
      <c r="AA624" s="195" t="s">
        <v>1422</v>
      </c>
    </row>
    <row r="625" spans="27:27" ht="12.75" customHeight="1">
      <c r="AA625" s="195" t="s">
        <v>1423</v>
      </c>
    </row>
    <row r="626" spans="27:27" ht="12.75" customHeight="1">
      <c r="AA626" s="195" t="s">
        <v>1424</v>
      </c>
    </row>
    <row r="627" spans="27:27" ht="12.75" customHeight="1">
      <c r="AA627" s="195" t="s">
        <v>1425</v>
      </c>
    </row>
    <row r="628" spans="27:27" ht="12.75" customHeight="1">
      <c r="AA628" s="195" t="s">
        <v>1426</v>
      </c>
    </row>
    <row r="629" spans="27:27" ht="12.75" customHeight="1">
      <c r="AA629" s="195" t="s">
        <v>1427</v>
      </c>
    </row>
    <row r="630" spans="27:27" ht="12.75" customHeight="1">
      <c r="AA630" s="195" t="s">
        <v>1428</v>
      </c>
    </row>
    <row r="631" spans="27:27" ht="12.75" customHeight="1">
      <c r="AA631" s="195" t="s">
        <v>1429</v>
      </c>
    </row>
    <row r="632" spans="27:27" ht="12.75" customHeight="1">
      <c r="AA632" s="195" t="s">
        <v>1430</v>
      </c>
    </row>
    <row r="633" spans="27:27" ht="12.75" customHeight="1">
      <c r="AA633" s="195" t="s">
        <v>1430</v>
      </c>
    </row>
    <row r="634" spans="27:27" ht="12.75" customHeight="1">
      <c r="AA634" s="195" t="s">
        <v>1431</v>
      </c>
    </row>
    <row r="635" spans="27:27" ht="12.75" customHeight="1">
      <c r="AA635" s="195" t="s">
        <v>1432</v>
      </c>
    </row>
    <row r="636" spans="27:27" ht="12.75" customHeight="1">
      <c r="AA636" s="195" t="s">
        <v>1433</v>
      </c>
    </row>
    <row r="637" spans="27:27" ht="12.75" customHeight="1">
      <c r="AA637" s="195" t="s">
        <v>1434</v>
      </c>
    </row>
    <row r="638" spans="27:27" ht="12.75" customHeight="1">
      <c r="AA638" s="195" t="s">
        <v>1435</v>
      </c>
    </row>
    <row r="639" spans="27:27" ht="12.75" customHeight="1">
      <c r="AA639" s="195" t="s">
        <v>1436</v>
      </c>
    </row>
    <row r="640" spans="27:27" ht="12.75" customHeight="1">
      <c r="AA640" s="195" t="s">
        <v>1437</v>
      </c>
    </row>
    <row r="641" spans="27:27" ht="12.75" customHeight="1">
      <c r="AA641" s="195" t="s">
        <v>1438</v>
      </c>
    </row>
    <row r="642" spans="27:27" ht="12.75" customHeight="1">
      <c r="AA642" s="195" t="s">
        <v>1439</v>
      </c>
    </row>
    <row r="643" spans="27:27" ht="12.75" customHeight="1">
      <c r="AA643" s="195" t="s">
        <v>1440</v>
      </c>
    </row>
    <row r="644" spans="27:27" ht="12.75" customHeight="1">
      <c r="AA644" s="195" t="s">
        <v>1441</v>
      </c>
    </row>
    <row r="645" spans="27:27" ht="12.75" customHeight="1">
      <c r="AA645" s="195" t="s">
        <v>1442</v>
      </c>
    </row>
    <row r="646" spans="27:27" ht="12.75" customHeight="1">
      <c r="AA646" s="195" t="s">
        <v>1443</v>
      </c>
    </row>
    <row r="647" spans="27:27" ht="12.75" customHeight="1">
      <c r="AA647" s="195" t="s">
        <v>1444</v>
      </c>
    </row>
    <row r="648" spans="27:27" ht="12.75" customHeight="1">
      <c r="AA648" s="195" t="s">
        <v>1445</v>
      </c>
    </row>
    <row r="649" spans="27:27" ht="12.75" customHeight="1">
      <c r="AA649" s="195" t="s">
        <v>1446</v>
      </c>
    </row>
    <row r="650" spans="27:27" ht="12.75" customHeight="1">
      <c r="AA650" s="195" t="s">
        <v>1447</v>
      </c>
    </row>
    <row r="651" spans="27:27" ht="12.75" customHeight="1">
      <c r="AA651" s="195" t="s">
        <v>1448</v>
      </c>
    </row>
    <row r="652" spans="27:27" ht="12.75" customHeight="1">
      <c r="AA652" s="195" t="s">
        <v>1449</v>
      </c>
    </row>
    <row r="653" spans="27:27" ht="12.75" customHeight="1">
      <c r="AA653" s="195" t="s">
        <v>1450</v>
      </c>
    </row>
    <row r="654" spans="27:27" ht="12.75" customHeight="1">
      <c r="AA654" s="195" t="s">
        <v>1451</v>
      </c>
    </row>
    <row r="655" spans="27:27" ht="12.75" customHeight="1">
      <c r="AA655" s="195" t="s">
        <v>1452</v>
      </c>
    </row>
    <row r="656" spans="27:27" ht="12.75" customHeight="1">
      <c r="AA656" s="195" t="s">
        <v>1453</v>
      </c>
    </row>
    <row r="657" spans="27:27" ht="12.75" customHeight="1">
      <c r="AA657" s="195" t="s">
        <v>1454</v>
      </c>
    </row>
    <row r="658" spans="27:27" ht="12.75" customHeight="1">
      <c r="AA658" s="195" t="s">
        <v>1455</v>
      </c>
    </row>
    <row r="659" spans="27:27" ht="12.75" customHeight="1">
      <c r="AA659" s="195" t="s">
        <v>1456</v>
      </c>
    </row>
    <row r="660" spans="27:27" ht="12.75" customHeight="1">
      <c r="AA660" s="195" t="s">
        <v>1457</v>
      </c>
    </row>
    <row r="661" spans="27:27" ht="12.75" customHeight="1">
      <c r="AA661" s="195" t="s">
        <v>1458</v>
      </c>
    </row>
    <row r="662" spans="27:27" ht="12.75" customHeight="1">
      <c r="AA662" s="195" t="s">
        <v>1459</v>
      </c>
    </row>
    <row r="663" spans="27:27" ht="12.75" customHeight="1">
      <c r="AA663" s="195" t="s">
        <v>1460</v>
      </c>
    </row>
    <row r="664" spans="27:27" ht="12.75" customHeight="1">
      <c r="AA664" s="195" t="s">
        <v>1461</v>
      </c>
    </row>
    <row r="665" spans="27:27" ht="12.75" customHeight="1">
      <c r="AA665" s="195" t="s">
        <v>1462</v>
      </c>
    </row>
    <row r="666" spans="27:27" ht="12.75" customHeight="1">
      <c r="AA666" s="195" t="s">
        <v>1463</v>
      </c>
    </row>
    <row r="667" spans="27:27" ht="12.75" customHeight="1">
      <c r="AA667" s="195" t="s">
        <v>1464</v>
      </c>
    </row>
    <row r="668" spans="27:27" ht="12.75" customHeight="1">
      <c r="AA668" s="195" t="s">
        <v>1465</v>
      </c>
    </row>
    <row r="669" spans="27:27" ht="12.75" customHeight="1">
      <c r="AA669" s="195" t="s">
        <v>1466</v>
      </c>
    </row>
    <row r="670" spans="27:27" ht="12.75" customHeight="1">
      <c r="AA670" s="195" t="s">
        <v>1467</v>
      </c>
    </row>
    <row r="671" spans="27:27" ht="12.75" customHeight="1">
      <c r="AA671" s="195" t="s">
        <v>1468</v>
      </c>
    </row>
    <row r="672" spans="27:27" ht="12.75" customHeight="1">
      <c r="AA672" s="195" t="s">
        <v>1469</v>
      </c>
    </row>
    <row r="673" spans="27:27" ht="12.75" customHeight="1">
      <c r="AA673" s="195" t="s">
        <v>1470</v>
      </c>
    </row>
    <row r="674" spans="27:27" ht="12.75" customHeight="1">
      <c r="AA674" s="195" t="s">
        <v>1471</v>
      </c>
    </row>
    <row r="675" spans="27:27" ht="12.75" customHeight="1">
      <c r="AA675" s="195" t="s">
        <v>1472</v>
      </c>
    </row>
    <row r="676" spans="27:27" ht="12.75" customHeight="1">
      <c r="AA676" s="195" t="s">
        <v>1473</v>
      </c>
    </row>
    <row r="677" spans="27:27" ht="12.75" customHeight="1">
      <c r="AA677" s="195" t="s">
        <v>1474</v>
      </c>
    </row>
    <row r="678" spans="27:27" ht="12.75" customHeight="1">
      <c r="AA678" s="195" t="s">
        <v>1474</v>
      </c>
    </row>
    <row r="679" spans="27:27" ht="12.75" customHeight="1">
      <c r="AA679" s="195" t="s">
        <v>1475</v>
      </c>
    </row>
    <row r="680" spans="27:27" ht="12.75" customHeight="1">
      <c r="AA680" s="195" t="s">
        <v>1476</v>
      </c>
    </row>
    <row r="681" spans="27:27" ht="12.75" customHeight="1">
      <c r="AA681" s="195" t="s">
        <v>1477</v>
      </c>
    </row>
    <row r="682" spans="27:27" ht="12.75" customHeight="1">
      <c r="AA682" s="195" t="s">
        <v>1478</v>
      </c>
    </row>
    <row r="683" spans="27:27" ht="12.75" customHeight="1">
      <c r="AA683" s="195" t="s">
        <v>1478</v>
      </c>
    </row>
    <row r="684" spans="27:27" ht="12.75" customHeight="1">
      <c r="AA684" s="195" t="s">
        <v>1479</v>
      </c>
    </row>
    <row r="685" spans="27:27" ht="12.75" customHeight="1">
      <c r="AA685" s="195" t="s">
        <v>1480</v>
      </c>
    </row>
    <row r="686" spans="27:27" ht="12.75" customHeight="1">
      <c r="AA686" s="195" t="s">
        <v>1481</v>
      </c>
    </row>
    <row r="687" spans="27:27" ht="12.75" customHeight="1">
      <c r="AA687" s="195" t="s">
        <v>1482</v>
      </c>
    </row>
    <row r="688" spans="27:27" ht="12.75" customHeight="1">
      <c r="AA688" s="195" t="s">
        <v>1483</v>
      </c>
    </row>
    <row r="689" spans="27:27" ht="12.75" customHeight="1">
      <c r="AA689" s="195" t="s">
        <v>1484</v>
      </c>
    </row>
    <row r="690" spans="27:27" ht="12.75" customHeight="1">
      <c r="AA690" s="195" t="s">
        <v>1485</v>
      </c>
    </row>
    <row r="691" spans="27:27" ht="12.75" customHeight="1">
      <c r="AA691" s="195" t="s">
        <v>1486</v>
      </c>
    </row>
    <row r="692" spans="27:27" ht="12.75" customHeight="1">
      <c r="AA692" s="195" t="s">
        <v>1487</v>
      </c>
    </row>
    <row r="693" spans="27:27" ht="12.75" customHeight="1">
      <c r="AA693" s="195" t="s">
        <v>1488</v>
      </c>
    </row>
    <row r="694" spans="27:27" ht="12.75" customHeight="1">
      <c r="AA694" s="195" t="s">
        <v>1489</v>
      </c>
    </row>
    <row r="695" spans="27:27" ht="12.75" customHeight="1">
      <c r="AA695" s="195" t="s">
        <v>1490</v>
      </c>
    </row>
    <row r="696" spans="27:27" ht="12.75" customHeight="1">
      <c r="AA696" s="195" t="s">
        <v>1491</v>
      </c>
    </row>
    <row r="697" spans="27:27" ht="12.75" customHeight="1">
      <c r="AA697" s="195" t="s">
        <v>1492</v>
      </c>
    </row>
    <row r="698" spans="27:27" ht="12.75" customHeight="1">
      <c r="AA698" s="195" t="s">
        <v>1493</v>
      </c>
    </row>
    <row r="699" spans="27:27" ht="12.75" customHeight="1">
      <c r="AA699" s="195" t="s">
        <v>1494</v>
      </c>
    </row>
    <row r="700" spans="27:27" ht="12.75" customHeight="1">
      <c r="AA700" s="195" t="s">
        <v>1495</v>
      </c>
    </row>
    <row r="701" spans="27:27" ht="12.75" customHeight="1">
      <c r="AA701" s="195" t="s">
        <v>1496</v>
      </c>
    </row>
    <row r="702" spans="27:27" ht="12.75" customHeight="1">
      <c r="AA702" s="195" t="s">
        <v>1497</v>
      </c>
    </row>
    <row r="703" spans="27:27" ht="12.75" customHeight="1">
      <c r="AA703" s="195" t="s">
        <v>1498</v>
      </c>
    </row>
    <row r="704" spans="27:27" ht="12.75" customHeight="1">
      <c r="AA704" s="195" t="s">
        <v>1499</v>
      </c>
    </row>
    <row r="705" spans="27:27" ht="12.75" customHeight="1">
      <c r="AA705" s="195" t="s">
        <v>1500</v>
      </c>
    </row>
    <row r="706" spans="27:27" ht="12.75" customHeight="1">
      <c r="AA706" s="195" t="s">
        <v>1501</v>
      </c>
    </row>
    <row r="707" spans="27:27" ht="12.75" customHeight="1">
      <c r="AA707" s="195" t="s">
        <v>1502</v>
      </c>
    </row>
    <row r="708" spans="27:27" ht="12.75" customHeight="1">
      <c r="AA708" s="195" t="s">
        <v>1503</v>
      </c>
    </row>
    <row r="709" spans="27:27" ht="12.75" customHeight="1">
      <c r="AA709" s="195" t="s">
        <v>1504</v>
      </c>
    </row>
    <row r="710" spans="27:27" ht="12.75" customHeight="1">
      <c r="AA710" s="195" t="s">
        <v>1505</v>
      </c>
    </row>
    <row r="711" spans="27:27" ht="12.75" customHeight="1">
      <c r="AA711" s="195" t="s">
        <v>1506</v>
      </c>
    </row>
    <row r="712" spans="27:27" ht="12.75" customHeight="1">
      <c r="AA712" s="195" t="s">
        <v>1507</v>
      </c>
    </row>
    <row r="713" spans="27:27" ht="12.75" customHeight="1">
      <c r="AA713" s="195" t="s">
        <v>1508</v>
      </c>
    </row>
    <row r="714" spans="27:27" ht="12.75" customHeight="1">
      <c r="AA714" s="195" t="s">
        <v>1509</v>
      </c>
    </row>
    <row r="715" spans="27:27" ht="12.75" customHeight="1">
      <c r="AA715" s="195" t="s">
        <v>1510</v>
      </c>
    </row>
    <row r="716" spans="27:27" ht="12.75" customHeight="1">
      <c r="AA716" s="195" t="s">
        <v>1511</v>
      </c>
    </row>
    <row r="717" spans="27:27" ht="12.75" customHeight="1">
      <c r="AA717" s="195" t="s">
        <v>1512</v>
      </c>
    </row>
    <row r="718" spans="27:27" ht="12.75" customHeight="1">
      <c r="AA718" s="195" t="s">
        <v>1513</v>
      </c>
    </row>
    <row r="719" spans="27:27" ht="12.75" customHeight="1">
      <c r="AA719" s="195" t="s">
        <v>1514</v>
      </c>
    </row>
    <row r="720" spans="27:27" ht="12.75" customHeight="1">
      <c r="AA720" s="195" t="s">
        <v>1515</v>
      </c>
    </row>
    <row r="721" spans="27:27" ht="12.75" customHeight="1">
      <c r="AA721" s="195" t="s">
        <v>1516</v>
      </c>
    </row>
    <row r="722" spans="27:27" ht="12.75" customHeight="1">
      <c r="AA722" s="195" t="s">
        <v>1517</v>
      </c>
    </row>
    <row r="723" spans="27:27" ht="12.75" customHeight="1">
      <c r="AA723" s="195" t="s">
        <v>1518</v>
      </c>
    </row>
    <row r="724" spans="27:27" ht="12.75" customHeight="1">
      <c r="AA724" s="195" t="s">
        <v>1519</v>
      </c>
    </row>
    <row r="725" spans="27:27" ht="12.75" customHeight="1">
      <c r="AA725" s="195" t="s">
        <v>1520</v>
      </c>
    </row>
    <row r="726" spans="27:27" ht="12.75" customHeight="1">
      <c r="AA726" s="195" t="s">
        <v>1521</v>
      </c>
    </row>
    <row r="727" spans="27:27" ht="12.75" customHeight="1">
      <c r="AA727" s="195" t="s">
        <v>1522</v>
      </c>
    </row>
    <row r="728" spans="27:27" ht="12.75" customHeight="1">
      <c r="AA728" s="195" t="s">
        <v>1523</v>
      </c>
    </row>
    <row r="729" spans="27:27" ht="12.75" customHeight="1">
      <c r="AA729" s="195" t="s">
        <v>1524</v>
      </c>
    </row>
    <row r="730" spans="27:27" ht="12.75" customHeight="1">
      <c r="AA730" s="195" t="s">
        <v>1525</v>
      </c>
    </row>
    <row r="731" spans="27:27" ht="12.75" customHeight="1">
      <c r="AA731" s="195" t="s">
        <v>1526</v>
      </c>
    </row>
    <row r="732" spans="27:27" ht="12.75" customHeight="1">
      <c r="AA732" s="195" t="s">
        <v>1527</v>
      </c>
    </row>
    <row r="733" spans="27:27" ht="12.75" customHeight="1">
      <c r="AA733" s="195" t="s">
        <v>1528</v>
      </c>
    </row>
    <row r="734" spans="27:27" ht="12.75" customHeight="1">
      <c r="AA734" s="195" t="s">
        <v>1529</v>
      </c>
    </row>
    <row r="735" spans="27:27" ht="12.75" customHeight="1">
      <c r="AA735" s="195" t="s">
        <v>1530</v>
      </c>
    </row>
    <row r="736" spans="27:27" ht="12.75" customHeight="1">
      <c r="AA736" s="195" t="s">
        <v>1531</v>
      </c>
    </row>
    <row r="737" spans="27:27" ht="12.75" customHeight="1">
      <c r="AA737" s="195" t="s">
        <v>1532</v>
      </c>
    </row>
    <row r="738" spans="27:27" ht="12.75" customHeight="1">
      <c r="AA738" s="195" t="s">
        <v>1533</v>
      </c>
    </row>
    <row r="739" spans="27:27" ht="12.75" customHeight="1">
      <c r="AA739" s="195" t="s">
        <v>1534</v>
      </c>
    </row>
    <row r="740" spans="27:27" ht="12.75" customHeight="1">
      <c r="AA740" s="195" t="s">
        <v>1535</v>
      </c>
    </row>
    <row r="741" spans="27:27" ht="12.75" customHeight="1">
      <c r="AA741" s="195" t="s">
        <v>1536</v>
      </c>
    </row>
    <row r="742" spans="27:27" ht="12.75" customHeight="1">
      <c r="AA742" s="195" t="s">
        <v>1537</v>
      </c>
    </row>
    <row r="743" spans="27:27" ht="12.75" customHeight="1">
      <c r="AA743" s="195" t="s">
        <v>1538</v>
      </c>
    </row>
    <row r="744" spans="27:27" ht="12.75" customHeight="1">
      <c r="AA744" s="195" t="s">
        <v>1539</v>
      </c>
    </row>
    <row r="745" spans="27:27" ht="12.75" customHeight="1">
      <c r="AA745" s="195" t="s">
        <v>1540</v>
      </c>
    </row>
    <row r="746" spans="27:27" ht="12.75" customHeight="1">
      <c r="AA746" s="195" t="s">
        <v>1541</v>
      </c>
    </row>
    <row r="747" spans="27:27" ht="12.75" customHeight="1">
      <c r="AA747" s="195" t="s">
        <v>1542</v>
      </c>
    </row>
    <row r="748" spans="27:27" ht="12.75" customHeight="1">
      <c r="AA748" s="195" t="s">
        <v>1542</v>
      </c>
    </row>
    <row r="749" spans="27:27" ht="12.75" customHeight="1">
      <c r="AA749" s="195" t="s">
        <v>1543</v>
      </c>
    </row>
    <row r="750" spans="27:27" ht="12.75" customHeight="1">
      <c r="AA750" s="195" t="s">
        <v>1544</v>
      </c>
    </row>
    <row r="751" spans="27:27" ht="12.75" customHeight="1">
      <c r="AA751" s="195" t="s">
        <v>1545</v>
      </c>
    </row>
    <row r="752" spans="27:27" ht="12.75" customHeight="1">
      <c r="AA752" s="195" t="s">
        <v>1545</v>
      </c>
    </row>
    <row r="753" spans="27:27" ht="12.75" customHeight="1">
      <c r="AA753" s="195" t="s">
        <v>1546</v>
      </c>
    </row>
    <row r="754" spans="27:27" ht="12.75" customHeight="1">
      <c r="AA754" s="195" t="s">
        <v>1547</v>
      </c>
    </row>
    <row r="755" spans="27:27" ht="12.75" customHeight="1">
      <c r="AA755" s="195" t="s">
        <v>1548</v>
      </c>
    </row>
    <row r="756" spans="27:27" ht="12.75" customHeight="1">
      <c r="AA756" s="195" t="s">
        <v>1549</v>
      </c>
    </row>
    <row r="757" spans="27:27" ht="12.75" customHeight="1">
      <c r="AA757" s="195" t="s">
        <v>1550</v>
      </c>
    </row>
    <row r="758" spans="27:27" ht="12.75" customHeight="1">
      <c r="AA758" s="195" t="s">
        <v>1551</v>
      </c>
    </row>
    <row r="759" spans="27:27" ht="12.75" customHeight="1">
      <c r="AA759" s="195" t="s">
        <v>1552</v>
      </c>
    </row>
    <row r="760" spans="27:27" ht="12.75" customHeight="1">
      <c r="AA760" s="195" t="s">
        <v>1553</v>
      </c>
    </row>
    <row r="761" spans="27:27" ht="12.75" customHeight="1">
      <c r="AA761" s="195" t="s">
        <v>1554</v>
      </c>
    </row>
    <row r="762" spans="27:27" ht="12.75" customHeight="1">
      <c r="AA762" s="195" t="s">
        <v>1555</v>
      </c>
    </row>
    <row r="763" spans="27:27" ht="12.75" customHeight="1">
      <c r="AA763" s="195" t="s">
        <v>1556</v>
      </c>
    </row>
    <row r="764" spans="27:27" ht="12.75" customHeight="1">
      <c r="AA764" s="195" t="s">
        <v>1557</v>
      </c>
    </row>
    <row r="765" spans="27:27" ht="12.75" customHeight="1">
      <c r="AA765" s="195" t="s">
        <v>1557</v>
      </c>
    </row>
    <row r="766" spans="27:27" ht="12.75" customHeight="1">
      <c r="AA766" s="195" t="s">
        <v>1558</v>
      </c>
    </row>
    <row r="767" spans="27:27" ht="12.75" customHeight="1">
      <c r="AA767" s="195" t="s">
        <v>1559</v>
      </c>
    </row>
    <row r="768" spans="27:27" ht="12.75" customHeight="1">
      <c r="AA768" s="195" t="s">
        <v>1560</v>
      </c>
    </row>
    <row r="769" spans="27:27" ht="12.75" customHeight="1">
      <c r="AA769" s="195" t="s">
        <v>1561</v>
      </c>
    </row>
    <row r="770" spans="27:27" ht="12.75" customHeight="1">
      <c r="AA770" s="195" t="s">
        <v>1562</v>
      </c>
    </row>
    <row r="771" spans="27:27" ht="12.75" customHeight="1">
      <c r="AA771" s="195" t="s">
        <v>1563</v>
      </c>
    </row>
    <row r="772" spans="27:27" ht="12.75" customHeight="1">
      <c r="AA772" s="195" t="s">
        <v>1564</v>
      </c>
    </row>
    <row r="773" spans="27:27" ht="12.75" customHeight="1">
      <c r="AA773" s="195" t="s">
        <v>1565</v>
      </c>
    </row>
    <row r="774" spans="27:27" ht="12.75" customHeight="1">
      <c r="AA774" s="195" t="s">
        <v>1566</v>
      </c>
    </row>
    <row r="775" spans="27:27" ht="12.75" customHeight="1">
      <c r="AA775" s="195" t="s">
        <v>1567</v>
      </c>
    </row>
    <row r="776" spans="27:27" ht="12.75" customHeight="1">
      <c r="AA776" s="195" t="s">
        <v>1568</v>
      </c>
    </row>
    <row r="777" spans="27:27" ht="12.75" customHeight="1">
      <c r="AA777" s="195" t="s">
        <v>1569</v>
      </c>
    </row>
    <row r="778" spans="27:27" ht="12.75" customHeight="1">
      <c r="AA778" s="195" t="s">
        <v>1569</v>
      </c>
    </row>
    <row r="779" spans="27:27" ht="12.75" customHeight="1">
      <c r="AA779" s="195" t="s">
        <v>1570</v>
      </c>
    </row>
    <row r="780" spans="27:27" ht="12.75" customHeight="1">
      <c r="AA780" s="195" t="s">
        <v>1571</v>
      </c>
    </row>
    <row r="781" spans="27:27" ht="12.75" customHeight="1">
      <c r="AA781" s="195" t="s">
        <v>1572</v>
      </c>
    </row>
    <row r="782" spans="27:27" ht="12.75" customHeight="1">
      <c r="AA782" s="195" t="s">
        <v>1573</v>
      </c>
    </row>
    <row r="783" spans="27:27" ht="12.75" customHeight="1">
      <c r="AA783" s="195" t="s">
        <v>1574</v>
      </c>
    </row>
    <row r="784" spans="27:27" ht="12.75" customHeight="1">
      <c r="AA784" s="195" t="s">
        <v>1575</v>
      </c>
    </row>
    <row r="785" spans="27:27" ht="12.75" customHeight="1">
      <c r="AA785" s="195" t="s">
        <v>1576</v>
      </c>
    </row>
    <row r="786" spans="27:27" ht="12.75" customHeight="1">
      <c r="AA786" s="195" t="s">
        <v>1577</v>
      </c>
    </row>
    <row r="787" spans="27:27" ht="12.75" customHeight="1">
      <c r="AA787" s="195" t="s">
        <v>1578</v>
      </c>
    </row>
    <row r="788" spans="27:27" ht="12.75" customHeight="1">
      <c r="AA788" s="195" t="s">
        <v>1579</v>
      </c>
    </row>
    <row r="789" spans="27:27" ht="12.75" customHeight="1">
      <c r="AA789" s="195" t="s">
        <v>1580</v>
      </c>
    </row>
    <row r="790" spans="27:27" ht="12.75" customHeight="1">
      <c r="AA790" s="195" t="s">
        <v>1581</v>
      </c>
    </row>
    <row r="791" spans="27:27" ht="12.75" customHeight="1">
      <c r="AA791" s="195" t="s">
        <v>1582</v>
      </c>
    </row>
    <row r="792" spans="27:27" ht="12.75" customHeight="1">
      <c r="AA792" s="195" t="s">
        <v>1583</v>
      </c>
    </row>
    <row r="793" spans="27:27" ht="12.75" customHeight="1">
      <c r="AA793" s="195" t="s">
        <v>1584</v>
      </c>
    </row>
    <row r="794" spans="27:27" ht="12.75" customHeight="1">
      <c r="AA794" s="195" t="s">
        <v>1585</v>
      </c>
    </row>
    <row r="795" spans="27:27" ht="12.75" customHeight="1">
      <c r="AA795" s="195" t="s">
        <v>1586</v>
      </c>
    </row>
    <row r="796" spans="27:27" ht="12.75" customHeight="1">
      <c r="AA796" s="195" t="s">
        <v>1587</v>
      </c>
    </row>
    <row r="797" spans="27:27" ht="12.75" customHeight="1">
      <c r="AA797" s="195" t="s">
        <v>1588</v>
      </c>
    </row>
    <row r="798" spans="27:27" ht="12.75" customHeight="1">
      <c r="AA798" s="195" t="s">
        <v>1589</v>
      </c>
    </row>
    <row r="799" spans="27:27" ht="12.75" customHeight="1">
      <c r="AA799" s="195" t="s">
        <v>1590</v>
      </c>
    </row>
    <row r="800" spans="27:27" ht="12.75" customHeight="1">
      <c r="AA800" s="195" t="s">
        <v>1591</v>
      </c>
    </row>
    <row r="801" spans="27:27" ht="12.75" customHeight="1">
      <c r="AA801" s="195" t="s">
        <v>1592</v>
      </c>
    </row>
    <row r="802" spans="27:27" ht="12.75" customHeight="1">
      <c r="AA802" s="195" t="s">
        <v>1593</v>
      </c>
    </row>
    <row r="803" spans="27:27" ht="12.75" customHeight="1">
      <c r="AA803" s="195" t="s">
        <v>1594</v>
      </c>
    </row>
    <row r="804" spans="27:27" ht="12.75" customHeight="1">
      <c r="AA804" s="195" t="s">
        <v>1595</v>
      </c>
    </row>
    <row r="805" spans="27:27" ht="12.75" customHeight="1">
      <c r="AA805" s="195" t="s">
        <v>1596</v>
      </c>
    </row>
    <row r="806" spans="27:27" ht="12.75" customHeight="1">
      <c r="AA806" s="195" t="s">
        <v>1597</v>
      </c>
    </row>
    <row r="807" spans="27:27" ht="12.75" customHeight="1">
      <c r="AA807" s="195" t="s">
        <v>1598</v>
      </c>
    </row>
    <row r="808" spans="27:27" ht="12.75" customHeight="1">
      <c r="AA808" s="195" t="s">
        <v>1599</v>
      </c>
    </row>
    <row r="809" spans="27:27" ht="12.75" customHeight="1">
      <c r="AA809" s="195" t="s">
        <v>1600</v>
      </c>
    </row>
    <row r="810" spans="27:27" ht="12.75" customHeight="1">
      <c r="AA810" s="195" t="s">
        <v>1601</v>
      </c>
    </row>
    <row r="811" spans="27:27" ht="12.75" customHeight="1">
      <c r="AA811" s="195" t="s">
        <v>1602</v>
      </c>
    </row>
    <row r="812" spans="27:27" ht="12.75" customHeight="1">
      <c r="AA812" s="195" t="s">
        <v>1603</v>
      </c>
    </row>
    <row r="813" spans="27:27" ht="12.75" customHeight="1">
      <c r="AA813" s="195" t="s">
        <v>1604</v>
      </c>
    </row>
    <row r="814" spans="27:27" ht="12.75" customHeight="1">
      <c r="AA814" s="195" t="s">
        <v>1605</v>
      </c>
    </row>
    <row r="815" spans="27:27" ht="12.75" customHeight="1">
      <c r="AA815" s="195" t="s">
        <v>1606</v>
      </c>
    </row>
    <row r="816" spans="27:27" ht="12.75" customHeight="1">
      <c r="AA816" s="195" t="s">
        <v>1607</v>
      </c>
    </row>
    <row r="817" spans="27:27" ht="12.75" customHeight="1">
      <c r="AA817" s="195" t="s">
        <v>1608</v>
      </c>
    </row>
    <row r="818" spans="27:27" ht="12.75" customHeight="1">
      <c r="AA818" s="195" t="s">
        <v>1609</v>
      </c>
    </row>
    <row r="819" spans="27:27" ht="12.75" customHeight="1">
      <c r="AA819" s="195" t="s">
        <v>1610</v>
      </c>
    </row>
    <row r="820" spans="27:27" ht="12.75" customHeight="1">
      <c r="AA820" s="195" t="s">
        <v>1611</v>
      </c>
    </row>
    <row r="821" spans="27:27" ht="12.75" customHeight="1">
      <c r="AA821" s="195" t="s">
        <v>1612</v>
      </c>
    </row>
    <row r="822" spans="27:27" ht="12.75" customHeight="1">
      <c r="AA822" s="195" t="s">
        <v>1613</v>
      </c>
    </row>
    <row r="823" spans="27:27" ht="12.75" customHeight="1">
      <c r="AA823" s="195" t="s">
        <v>1614</v>
      </c>
    </row>
    <row r="824" spans="27:27" ht="12.75" customHeight="1">
      <c r="AA824" s="195" t="s">
        <v>1615</v>
      </c>
    </row>
    <row r="825" spans="27:27" ht="12.75" customHeight="1">
      <c r="AA825" s="195" t="s">
        <v>1616</v>
      </c>
    </row>
    <row r="826" spans="27:27" ht="12.75" customHeight="1">
      <c r="AA826" s="195" t="s">
        <v>1617</v>
      </c>
    </row>
    <row r="827" spans="27:27" ht="12.75" customHeight="1">
      <c r="AA827" s="195" t="s">
        <v>1618</v>
      </c>
    </row>
    <row r="828" spans="27:27" ht="12.75" customHeight="1">
      <c r="AA828" s="195" t="s">
        <v>1619</v>
      </c>
    </row>
    <row r="829" spans="27:27" ht="12.75" customHeight="1">
      <c r="AA829" s="195" t="s">
        <v>1620</v>
      </c>
    </row>
    <row r="830" spans="27:27" ht="12.75" customHeight="1">
      <c r="AA830" s="195" t="s">
        <v>1621</v>
      </c>
    </row>
    <row r="831" spans="27:27" ht="12.75" customHeight="1">
      <c r="AA831" s="195" t="s">
        <v>1622</v>
      </c>
    </row>
    <row r="832" spans="27:27" ht="12.75" customHeight="1">
      <c r="AA832" s="195" t="s">
        <v>1623</v>
      </c>
    </row>
    <row r="833" spans="27:27" ht="12.75" customHeight="1">
      <c r="AA833" s="195" t="s">
        <v>1624</v>
      </c>
    </row>
    <row r="834" spans="27:27" ht="12.75" customHeight="1">
      <c r="AA834" s="195" t="s">
        <v>1625</v>
      </c>
    </row>
    <row r="835" spans="27:27" ht="12.75" customHeight="1">
      <c r="AA835" s="195" t="s">
        <v>1626</v>
      </c>
    </row>
    <row r="836" spans="27:27" ht="12.75" customHeight="1">
      <c r="AA836" s="195" t="s">
        <v>1627</v>
      </c>
    </row>
    <row r="837" spans="27:27" ht="12.75" customHeight="1">
      <c r="AA837" s="195" t="s">
        <v>1628</v>
      </c>
    </row>
    <row r="838" spans="27:27" ht="12.75" customHeight="1">
      <c r="AA838" s="195" t="s">
        <v>1629</v>
      </c>
    </row>
    <row r="839" spans="27:27" ht="12.75" customHeight="1">
      <c r="AA839" s="195" t="s">
        <v>1630</v>
      </c>
    </row>
    <row r="840" spans="27:27" ht="12.75" customHeight="1">
      <c r="AA840" s="195" t="s">
        <v>1631</v>
      </c>
    </row>
    <row r="841" spans="27:27" ht="12.75" customHeight="1">
      <c r="AA841" s="195" t="s">
        <v>1632</v>
      </c>
    </row>
    <row r="842" spans="27:27" ht="12.75" customHeight="1">
      <c r="AA842" s="195" t="s">
        <v>1633</v>
      </c>
    </row>
    <row r="843" spans="27:27" ht="12.75" customHeight="1">
      <c r="AA843" s="195" t="s">
        <v>1634</v>
      </c>
    </row>
    <row r="844" spans="27:27" ht="12.75" customHeight="1">
      <c r="AA844" s="195" t="s">
        <v>1635</v>
      </c>
    </row>
    <row r="845" spans="27:27" ht="12.75" customHeight="1">
      <c r="AA845" s="195" t="s">
        <v>1636</v>
      </c>
    </row>
    <row r="846" spans="27:27" ht="12.75" customHeight="1">
      <c r="AA846" s="195" t="s">
        <v>1637</v>
      </c>
    </row>
    <row r="847" spans="27:27" ht="12.75" customHeight="1">
      <c r="AA847" s="195" t="s">
        <v>1638</v>
      </c>
    </row>
    <row r="848" spans="27:27" ht="12.75" customHeight="1">
      <c r="AA848" s="195" t="s">
        <v>1639</v>
      </c>
    </row>
    <row r="849" spans="27:27" ht="12.75" customHeight="1">
      <c r="AA849" s="195" t="s">
        <v>1640</v>
      </c>
    </row>
    <row r="850" spans="27:27" ht="12.75" customHeight="1">
      <c r="AA850" s="195" t="s">
        <v>1641</v>
      </c>
    </row>
    <row r="851" spans="27:27" ht="12.75" customHeight="1">
      <c r="AA851" s="195" t="s">
        <v>1642</v>
      </c>
    </row>
    <row r="852" spans="27:27" ht="12.75" customHeight="1">
      <c r="AA852" s="195" t="s">
        <v>1643</v>
      </c>
    </row>
    <row r="853" spans="27:27" ht="12.75" customHeight="1">
      <c r="AA853" s="195" t="s">
        <v>1644</v>
      </c>
    </row>
    <row r="854" spans="27:27" ht="12.75" customHeight="1">
      <c r="AA854" s="195" t="s">
        <v>1645</v>
      </c>
    </row>
    <row r="855" spans="27:27" ht="12.75" customHeight="1">
      <c r="AA855" s="195" t="s">
        <v>1646</v>
      </c>
    </row>
    <row r="856" spans="27:27" ht="12.75" customHeight="1">
      <c r="AA856" s="195" t="s">
        <v>1647</v>
      </c>
    </row>
    <row r="857" spans="27:27" ht="12.75" customHeight="1">
      <c r="AA857" s="195" t="s">
        <v>1648</v>
      </c>
    </row>
    <row r="858" spans="27:27" ht="12.75" customHeight="1">
      <c r="AA858" s="195" t="s">
        <v>1649</v>
      </c>
    </row>
    <row r="859" spans="27:27" ht="12.75" customHeight="1">
      <c r="AA859" s="195" t="s">
        <v>1650</v>
      </c>
    </row>
    <row r="860" spans="27:27" ht="12.75" customHeight="1">
      <c r="AA860" s="195" t="s">
        <v>1651</v>
      </c>
    </row>
    <row r="861" spans="27:27" ht="12.75" customHeight="1">
      <c r="AA861" s="195" t="s">
        <v>1652</v>
      </c>
    </row>
    <row r="862" spans="27:27" ht="12.75" customHeight="1">
      <c r="AA862" s="195" t="s">
        <v>1653</v>
      </c>
    </row>
    <row r="863" spans="27:27" ht="12.75" customHeight="1">
      <c r="AA863" s="195" t="s">
        <v>1654</v>
      </c>
    </row>
    <row r="864" spans="27:27" ht="12.75" customHeight="1">
      <c r="AA864" s="195" t="s">
        <v>1655</v>
      </c>
    </row>
    <row r="865" spans="27:27" ht="12.75" customHeight="1">
      <c r="AA865" s="195" t="s">
        <v>1656</v>
      </c>
    </row>
    <row r="866" spans="27:27" ht="12.75" customHeight="1">
      <c r="AA866" s="195" t="s">
        <v>1657</v>
      </c>
    </row>
    <row r="867" spans="27:27" ht="12.75" customHeight="1">
      <c r="AA867" s="195" t="s">
        <v>1658</v>
      </c>
    </row>
    <row r="868" spans="27:27" ht="12.75" customHeight="1">
      <c r="AA868" s="195" t="s">
        <v>1659</v>
      </c>
    </row>
    <row r="869" spans="27:27" ht="12.75" customHeight="1">
      <c r="AA869" s="195" t="s">
        <v>1660</v>
      </c>
    </row>
    <row r="870" spans="27:27" ht="12.75" customHeight="1">
      <c r="AA870" s="195" t="s">
        <v>1661</v>
      </c>
    </row>
    <row r="871" spans="27:27" ht="12.75" customHeight="1">
      <c r="AA871" s="195" t="s">
        <v>1662</v>
      </c>
    </row>
    <row r="872" spans="27:27" ht="12.75" customHeight="1">
      <c r="AA872" s="195" t="s">
        <v>1663</v>
      </c>
    </row>
    <row r="873" spans="27:27" ht="12.75" customHeight="1">
      <c r="AA873" s="195" t="s">
        <v>1664</v>
      </c>
    </row>
    <row r="874" spans="27:27" ht="12.75" customHeight="1">
      <c r="AA874" s="195" t="s">
        <v>1665</v>
      </c>
    </row>
    <row r="875" spans="27:27" ht="12.75" customHeight="1">
      <c r="AA875" s="195" t="s">
        <v>1666</v>
      </c>
    </row>
    <row r="876" spans="27:27" ht="12.75" customHeight="1">
      <c r="AA876" s="195" t="s">
        <v>1667</v>
      </c>
    </row>
    <row r="877" spans="27:27" ht="12.75" customHeight="1">
      <c r="AA877" s="195" t="s">
        <v>1668</v>
      </c>
    </row>
    <row r="878" spans="27:27" ht="12.75" customHeight="1">
      <c r="AA878" s="195" t="s">
        <v>1669</v>
      </c>
    </row>
    <row r="879" spans="27:27" ht="12.75" customHeight="1">
      <c r="AA879" s="195" t="s">
        <v>900</v>
      </c>
    </row>
    <row r="880" spans="27:27" ht="12.75" customHeight="1">
      <c r="AA880" s="195" t="s">
        <v>1670</v>
      </c>
    </row>
    <row r="881" spans="27:27" ht="12.75" customHeight="1">
      <c r="AA881" s="195" t="s">
        <v>1671</v>
      </c>
    </row>
    <row r="882" spans="27:27" ht="12.75" customHeight="1">
      <c r="AA882" s="195" t="s">
        <v>1672</v>
      </c>
    </row>
    <row r="883" spans="27:27" ht="12.75" customHeight="1">
      <c r="AA883" s="195" t="s">
        <v>1673</v>
      </c>
    </row>
    <row r="884" spans="27:27" ht="12.75" customHeight="1">
      <c r="AA884" s="195" t="s">
        <v>1674</v>
      </c>
    </row>
    <row r="885" spans="27:27" ht="12.75" customHeight="1">
      <c r="AA885" s="195" t="s">
        <v>1675</v>
      </c>
    </row>
    <row r="886" spans="27:27" ht="12.75" customHeight="1">
      <c r="AA886" s="195" t="s">
        <v>1676</v>
      </c>
    </row>
    <row r="887" spans="27:27" ht="12.75" customHeight="1">
      <c r="AA887" s="195" t="s">
        <v>1677</v>
      </c>
    </row>
    <row r="888" spans="27:27" ht="12.75" customHeight="1">
      <c r="AA888" s="195" t="s">
        <v>1678</v>
      </c>
    </row>
    <row r="889" spans="27:27" ht="12.75" customHeight="1">
      <c r="AA889" s="195" t="s">
        <v>1679</v>
      </c>
    </row>
    <row r="890" spans="27:27" ht="12.75" customHeight="1">
      <c r="AA890" s="195" t="s">
        <v>1680</v>
      </c>
    </row>
    <row r="891" spans="27:27" ht="12.75" customHeight="1">
      <c r="AA891" s="195" t="s">
        <v>1681</v>
      </c>
    </row>
    <row r="892" spans="27:27" ht="12.75" customHeight="1">
      <c r="AA892" s="195" t="s">
        <v>1682</v>
      </c>
    </row>
    <row r="893" spans="27:27" ht="12.75" customHeight="1">
      <c r="AA893" s="195" t="s">
        <v>1683</v>
      </c>
    </row>
    <row r="894" spans="27:27" ht="12.75" customHeight="1">
      <c r="AA894" s="195" t="s">
        <v>1684</v>
      </c>
    </row>
    <row r="895" spans="27:27" ht="12.75" customHeight="1">
      <c r="AA895" s="195" t="s">
        <v>1685</v>
      </c>
    </row>
    <row r="896" spans="27:27" ht="12.75" customHeight="1">
      <c r="AA896" s="195" t="s">
        <v>1686</v>
      </c>
    </row>
    <row r="897" spans="27:27" ht="12.75" customHeight="1">
      <c r="AA897" s="195" t="s">
        <v>1687</v>
      </c>
    </row>
    <row r="898" spans="27:27" ht="12.75" customHeight="1">
      <c r="AA898" s="195" t="s">
        <v>1688</v>
      </c>
    </row>
    <row r="899" spans="27:27" ht="12.75" customHeight="1">
      <c r="AA899" s="195" t="s">
        <v>905</v>
      </c>
    </row>
    <row r="900" spans="27:27" ht="12.75" customHeight="1">
      <c r="AA900" s="195" t="s">
        <v>1689</v>
      </c>
    </row>
    <row r="901" spans="27:27" ht="12.75" customHeight="1">
      <c r="AA901" s="195" t="s">
        <v>1690</v>
      </c>
    </row>
    <row r="902" spans="27:27" ht="12.75" customHeight="1">
      <c r="AA902" s="195" t="s">
        <v>1691</v>
      </c>
    </row>
    <row r="903" spans="27:27" ht="12.75" customHeight="1">
      <c r="AA903" s="195" t="s">
        <v>1692</v>
      </c>
    </row>
    <row r="904" spans="27:27" ht="12.75" customHeight="1">
      <c r="AA904" s="195" t="s">
        <v>1693</v>
      </c>
    </row>
    <row r="905" spans="27:27" ht="12.75" customHeight="1">
      <c r="AA905" s="195" t="s">
        <v>1694</v>
      </c>
    </row>
    <row r="906" spans="27:27" ht="12.75" customHeight="1">
      <c r="AA906" s="195" t="s">
        <v>1695</v>
      </c>
    </row>
    <row r="907" spans="27:27" ht="12.75" customHeight="1">
      <c r="AA907" s="195" t="s">
        <v>1696</v>
      </c>
    </row>
    <row r="908" spans="27:27" ht="12.75" customHeight="1">
      <c r="AA908" s="195" t="s">
        <v>1697</v>
      </c>
    </row>
    <row r="909" spans="27:27" ht="12.75" customHeight="1">
      <c r="AA909" s="195" t="s">
        <v>1698</v>
      </c>
    </row>
    <row r="910" spans="27:27" ht="12.75" customHeight="1">
      <c r="AA910" s="195" t="s">
        <v>1699</v>
      </c>
    </row>
    <row r="911" spans="27:27" ht="12.75" customHeight="1">
      <c r="AA911" s="195" t="s">
        <v>1700</v>
      </c>
    </row>
    <row r="912" spans="27:27" ht="12.75" customHeight="1">
      <c r="AA912" s="195" t="s">
        <v>1701</v>
      </c>
    </row>
    <row r="913" spans="27:27" ht="12.75" customHeight="1">
      <c r="AA913" s="195" t="s">
        <v>1702</v>
      </c>
    </row>
    <row r="914" spans="27:27" ht="12.75" customHeight="1">
      <c r="AA914" s="195" t="s">
        <v>1703</v>
      </c>
    </row>
    <row r="915" spans="27:27" ht="12.75" customHeight="1">
      <c r="AA915" s="195" t="s">
        <v>1704</v>
      </c>
    </row>
    <row r="916" spans="27:27" ht="12.75" customHeight="1">
      <c r="AA916" s="195" t="s">
        <v>1704</v>
      </c>
    </row>
    <row r="917" spans="27:27" ht="12.75" customHeight="1">
      <c r="AA917" s="195" t="s">
        <v>1705</v>
      </c>
    </row>
    <row r="918" spans="27:27" ht="12.75" customHeight="1">
      <c r="AA918" s="195" t="s">
        <v>1706</v>
      </c>
    </row>
    <row r="919" spans="27:27" ht="12.75" customHeight="1">
      <c r="AA919" s="195" t="s">
        <v>1707</v>
      </c>
    </row>
    <row r="920" spans="27:27" ht="12.75" customHeight="1">
      <c r="AA920" s="195" t="s">
        <v>1708</v>
      </c>
    </row>
    <row r="921" spans="27:27" ht="12.75" customHeight="1">
      <c r="AA921" s="195" t="s">
        <v>1709</v>
      </c>
    </row>
    <row r="922" spans="27:27" ht="12.75" customHeight="1">
      <c r="AA922" s="195" t="s">
        <v>1710</v>
      </c>
    </row>
    <row r="923" spans="27:27" ht="12.75" customHeight="1">
      <c r="AA923" s="195" t="s">
        <v>1711</v>
      </c>
    </row>
    <row r="924" spans="27:27" ht="12.75" customHeight="1">
      <c r="AA924" s="195" t="s">
        <v>1712</v>
      </c>
    </row>
    <row r="925" spans="27:27" ht="12.75" customHeight="1">
      <c r="AA925" s="195" t="s">
        <v>1713</v>
      </c>
    </row>
    <row r="926" spans="27:27" ht="12.75" customHeight="1">
      <c r="AA926" s="195" t="s">
        <v>1713</v>
      </c>
    </row>
    <row r="927" spans="27:27" ht="12.75" customHeight="1">
      <c r="AA927" s="195" t="s">
        <v>1714</v>
      </c>
    </row>
    <row r="928" spans="27:27" ht="12.75" customHeight="1">
      <c r="AA928" s="195" t="s">
        <v>1715</v>
      </c>
    </row>
    <row r="929" spans="27:27" ht="12.75" customHeight="1">
      <c r="AA929" s="195" t="s">
        <v>1716</v>
      </c>
    </row>
    <row r="930" spans="27:27" ht="12.75" customHeight="1">
      <c r="AA930" s="195" t="s">
        <v>1717</v>
      </c>
    </row>
    <row r="931" spans="27:27" ht="12.75" customHeight="1">
      <c r="AA931" s="195" t="s">
        <v>1718</v>
      </c>
    </row>
    <row r="932" spans="27:27" ht="12.75" customHeight="1">
      <c r="AA932" s="195" t="s">
        <v>1719</v>
      </c>
    </row>
    <row r="933" spans="27:27" ht="12.75" customHeight="1">
      <c r="AA933" s="195" t="s">
        <v>1719</v>
      </c>
    </row>
    <row r="934" spans="27:27" ht="12.75" customHeight="1">
      <c r="AA934" s="195" t="s">
        <v>1720</v>
      </c>
    </row>
    <row r="935" spans="27:27" ht="12.75" customHeight="1">
      <c r="AA935" s="195" t="s">
        <v>1721</v>
      </c>
    </row>
    <row r="936" spans="27:27" ht="12.75" customHeight="1">
      <c r="AA936" s="195" t="s">
        <v>1722</v>
      </c>
    </row>
    <row r="937" spans="27:27" ht="12.75" customHeight="1">
      <c r="AA937" s="195" t="s">
        <v>1723</v>
      </c>
    </row>
    <row r="938" spans="27:27" ht="12.75" customHeight="1">
      <c r="AA938" s="195" t="s">
        <v>1724</v>
      </c>
    </row>
    <row r="939" spans="27:27" ht="12.75" customHeight="1">
      <c r="AA939" s="195" t="s">
        <v>1725</v>
      </c>
    </row>
    <row r="940" spans="27:27" ht="12.75" customHeight="1">
      <c r="AA940" s="195" t="s">
        <v>1726</v>
      </c>
    </row>
    <row r="941" spans="27:27" ht="12.75" customHeight="1">
      <c r="AA941" s="195" t="s">
        <v>1727</v>
      </c>
    </row>
    <row r="942" spans="27:27" ht="12.75" customHeight="1">
      <c r="AA942" s="195" t="s">
        <v>1728</v>
      </c>
    </row>
    <row r="943" spans="27:27" ht="12.75" customHeight="1">
      <c r="AA943" s="195" t="s">
        <v>1729</v>
      </c>
    </row>
    <row r="944" spans="27:27" ht="12.75" customHeight="1">
      <c r="AA944" s="195" t="s">
        <v>1730</v>
      </c>
    </row>
    <row r="945" spans="27:27" ht="12.75" customHeight="1">
      <c r="AA945" s="195" t="s">
        <v>1731</v>
      </c>
    </row>
    <row r="946" spans="27:27" ht="12.75" customHeight="1">
      <c r="AA946" s="195" t="s">
        <v>1732</v>
      </c>
    </row>
    <row r="947" spans="27:27" ht="12.75" customHeight="1">
      <c r="AA947" s="195" t="s">
        <v>1733</v>
      </c>
    </row>
    <row r="948" spans="27:27" ht="12.75" customHeight="1">
      <c r="AA948" s="195" t="s">
        <v>1734</v>
      </c>
    </row>
    <row r="949" spans="27:27" ht="12.75" customHeight="1">
      <c r="AA949" s="195" t="s">
        <v>1735</v>
      </c>
    </row>
    <row r="950" spans="27:27" ht="12.75" customHeight="1">
      <c r="AA950" s="195" t="s">
        <v>1736</v>
      </c>
    </row>
    <row r="951" spans="27:27" ht="12.75" customHeight="1">
      <c r="AA951" s="195" t="s">
        <v>1737</v>
      </c>
    </row>
    <row r="952" spans="27:27" ht="12.75" customHeight="1">
      <c r="AA952" s="195" t="s">
        <v>1738</v>
      </c>
    </row>
    <row r="953" spans="27:27" ht="12.75" customHeight="1">
      <c r="AA953" s="195" t="s">
        <v>1739</v>
      </c>
    </row>
    <row r="954" spans="27:27" ht="12.75" customHeight="1">
      <c r="AA954" s="195" t="s">
        <v>1740</v>
      </c>
    </row>
    <row r="955" spans="27:27" ht="12.75" customHeight="1">
      <c r="AA955" s="195" t="s">
        <v>1741</v>
      </c>
    </row>
    <row r="956" spans="27:27" ht="12.75" customHeight="1">
      <c r="AA956" s="195" t="s">
        <v>1742</v>
      </c>
    </row>
    <row r="957" spans="27:27" ht="12.75" customHeight="1">
      <c r="AA957" s="195" t="s">
        <v>1743</v>
      </c>
    </row>
    <row r="958" spans="27:27" ht="12.75" customHeight="1">
      <c r="AA958" s="195" t="s">
        <v>911</v>
      </c>
    </row>
    <row r="959" spans="27:27" ht="12.75" customHeight="1">
      <c r="AA959" s="195" t="s">
        <v>1744</v>
      </c>
    </row>
    <row r="960" spans="27:27" ht="12.75" customHeight="1">
      <c r="AA960" s="195" t="s">
        <v>1745</v>
      </c>
    </row>
    <row r="961" spans="27:27" ht="12.75" customHeight="1">
      <c r="AA961" s="195" t="s">
        <v>1746</v>
      </c>
    </row>
    <row r="962" spans="27:27" ht="12.75" customHeight="1">
      <c r="AA962" s="195" t="s">
        <v>1747</v>
      </c>
    </row>
    <row r="963" spans="27:27" ht="12.75" customHeight="1">
      <c r="AA963" s="195" t="s">
        <v>1748</v>
      </c>
    </row>
    <row r="964" spans="27:27" ht="12.75" customHeight="1">
      <c r="AA964" s="195" t="s">
        <v>1749</v>
      </c>
    </row>
    <row r="965" spans="27:27" ht="12.75" customHeight="1">
      <c r="AA965" s="195" t="s">
        <v>1750</v>
      </c>
    </row>
    <row r="966" spans="27:27" ht="12.75" customHeight="1">
      <c r="AA966" s="195" t="s">
        <v>1751</v>
      </c>
    </row>
    <row r="967" spans="27:27" ht="12.75" customHeight="1">
      <c r="AA967" s="195" t="s">
        <v>1752</v>
      </c>
    </row>
    <row r="968" spans="27:27" ht="12.75" customHeight="1">
      <c r="AA968" s="195" t="s">
        <v>1753</v>
      </c>
    </row>
    <row r="969" spans="27:27" ht="12.75" customHeight="1">
      <c r="AA969" s="195" t="s">
        <v>1754</v>
      </c>
    </row>
    <row r="970" spans="27:27" ht="12.75" customHeight="1">
      <c r="AA970" s="195" t="s">
        <v>1755</v>
      </c>
    </row>
    <row r="971" spans="27:27" ht="12.75" customHeight="1">
      <c r="AA971" s="195" t="s">
        <v>1756</v>
      </c>
    </row>
    <row r="972" spans="27:27" ht="12.75" customHeight="1">
      <c r="AA972" s="195" t="s">
        <v>1757</v>
      </c>
    </row>
    <row r="973" spans="27:27" ht="12.75" customHeight="1">
      <c r="AA973" s="195" t="s">
        <v>1758</v>
      </c>
    </row>
    <row r="974" spans="27:27" ht="12.75" customHeight="1">
      <c r="AA974" s="195" t="s">
        <v>1759</v>
      </c>
    </row>
    <row r="975" spans="27:27" ht="12.75" customHeight="1">
      <c r="AA975" s="195" t="s">
        <v>1760</v>
      </c>
    </row>
    <row r="976" spans="27:27" ht="12.75" customHeight="1">
      <c r="AA976" s="195" t="s">
        <v>1761</v>
      </c>
    </row>
    <row r="977" spans="27:27" ht="12.75" customHeight="1">
      <c r="AA977" s="195" t="s">
        <v>1762</v>
      </c>
    </row>
    <row r="978" spans="27:27" ht="12.75" customHeight="1">
      <c r="AA978" s="195" t="s">
        <v>1763</v>
      </c>
    </row>
    <row r="979" spans="27:27" ht="12.75" customHeight="1">
      <c r="AA979" s="195" t="s">
        <v>1764</v>
      </c>
    </row>
    <row r="980" spans="27:27" ht="12.75" customHeight="1">
      <c r="AA980" s="195" t="s">
        <v>1765</v>
      </c>
    </row>
    <row r="981" spans="27:27" ht="12.75" customHeight="1">
      <c r="AA981" s="195" t="s">
        <v>1766</v>
      </c>
    </row>
    <row r="982" spans="27:27" ht="12.75" customHeight="1">
      <c r="AA982" s="195" t="s">
        <v>1767</v>
      </c>
    </row>
    <row r="983" spans="27:27" ht="12.75" customHeight="1">
      <c r="AA983" s="195" t="s">
        <v>1768</v>
      </c>
    </row>
    <row r="984" spans="27:27" ht="12.75" customHeight="1">
      <c r="AA984" s="195" t="s">
        <v>1769</v>
      </c>
    </row>
    <row r="985" spans="27:27" ht="12.75" customHeight="1">
      <c r="AA985" s="195" t="s">
        <v>1770</v>
      </c>
    </row>
    <row r="986" spans="27:27" ht="12.75" customHeight="1">
      <c r="AA986" s="195" t="s">
        <v>1771</v>
      </c>
    </row>
    <row r="987" spans="27:27" ht="12.75" customHeight="1">
      <c r="AA987" s="195" t="s">
        <v>1772</v>
      </c>
    </row>
    <row r="988" spans="27:27" ht="12.75" customHeight="1">
      <c r="AA988" s="195" t="s">
        <v>1773</v>
      </c>
    </row>
    <row r="989" spans="27:27" ht="12.75" customHeight="1">
      <c r="AA989" s="195" t="s">
        <v>1774</v>
      </c>
    </row>
    <row r="990" spans="27:27" ht="12.75" customHeight="1">
      <c r="AA990" s="195" t="s">
        <v>1775</v>
      </c>
    </row>
    <row r="991" spans="27:27" ht="12.75" customHeight="1">
      <c r="AA991" s="195" t="s">
        <v>1776</v>
      </c>
    </row>
    <row r="992" spans="27:27" ht="12.75" customHeight="1">
      <c r="AA992" s="195" t="s">
        <v>1777</v>
      </c>
    </row>
    <row r="993" spans="27:27" ht="12.75" customHeight="1">
      <c r="AA993" s="195" t="s">
        <v>1778</v>
      </c>
    </row>
    <row r="994" spans="27:27" ht="12.75" customHeight="1">
      <c r="AA994" s="195" t="s">
        <v>1779</v>
      </c>
    </row>
    <row r="995" spans="27:27" ht="12.75" customHeight="1">
      <c r="AA995" s="195" t="s">
        <v>1780</v>
      </c>
    </row>
    <row r="996" spans="27:27" ht="12.75" customHeight="1">
      <c r="AA996" s="195" t="s">
        <v>1781</v>
      </c>
    </row>
    <row r="997" spans="27:27" ht="12.75" customHeight="1">
      <c r="AA997" s="195" t="s">
        <v>1782</v>
      </c>
    </row>
    <row r="998" spans="27:27" ht="12.75" customHeight="1">
      <c r="AA998" s="195" t="s">
        <v>1783</v>
      </c>
    </row>
    <row r="999" spans="27:27" ht="12.75" customHeight="1">
      <c r="AA999" s="195" t="s">
        <v>1784</v>
      </c>
    </row>
    <row r="1000" spans="27:27" ht="12.75" customHeight="1">
      <c r="AA1000" s="195" t="s">
        <v>1785</v>
      </c>
    </row>
    <row r="1001" spans="27:27" ht="12.75" customHeight="1">
      <c r="AA1001" s="195" t="s">
        <v>1786</v>
      </c>
    </row>
    <row r="1002" spans="27:27" ht="12.75" customHeight="1">
      <c r="AA1002" s="195" t="s">
        <v>1787</v>
      </c>
    </row>
    <row r="1003" spans="27:27" ht="12.75" customHeight="1">
      <c r="AA1003" s="195" t="s">
        <v>1788</v>
      </c>
    </row>
    <row r="1004" spans="27:27" ht="12.75" customHeight="1">
      <c r="AA1004" s="195" t="s">
        <v>1789</v>
      </c>
    </row>
    <row r="1005" spans="27:27" ht="12.75" customHeight="1">
      <c r="AA1005" s="195" t="s">
        <v>1790</v>
      </c>
    </row>
    <row r="1006" spans="27:27" ht="12.75" customHeight="1">
      <c r="AA1006" s="195" t="s">
        <v>1791</v>
      </c>
    </row>
    <row r="1007" spans="27:27" ht="12.75" customHeight="1">
      <c r="AA1007" s="195" t="s">
        <v>1792</v>
      </c>
    </row>
    <row r="1008" spans="27:27" ht="12.75" customHeight="1">
      <c r="AA1008" s="195" t="s">
        <v>1793</v>
      </c>
    </row>
    <row r="1009" spans="27:27" ht="12.75" customHeight="1">
      <c r="AA1009" s="195" t="s">
        <v>1794</v>
      </c>
    </row>
    <row r="1010" spans="27:27" ht="12.75" customHeight="1">
      <c r="AA1010" s="195" t="s">
        <v>1795</v>
      </c>
    </row>
    <row r="1011" spans="27:27" ht="12.75" customHeight="1">
      <c r="AA1011" s="195" t="s">
        <v>1796</v>
      </c>
    </row>
    <row r="1012" spans="27:27" ht="12.75" customHeight="1">
      <c r="AA1012" s="195" t="s">
        <v>1797</v>
      </c>
    </row>
    <row r="1013" spans="27:27" ht="12.75" customHeight="1">
      <c r="AA1013" s="195" t="s">
        <v>1798</v>
      </c>
    </row>
    <row r="1014" spans="27:27" ht="12.75" customHeight="1">
      <c r="AA1014" s="195" t="s">
        <v>1799</v>
      </c>
    </row>
    <row r="1015" spans="27:27" ht="12.75" customHeight="1">
      <c r="AA1015" s="195" t="s">
        <v>1800</v>
      </c>
    </row>
    <row r="1016" spans="27:27" ht="12.75" customHeight="1">
      <c r="AA1016" s="195" t="s">
        <v>1801</v>
      </c>
    </row>
    <row r="1017" spans="27:27" ht="12.75" customHeight="1">
      <c r="AA1017" s="195" t="s">
        <v>1802</v>
      </c>
    </row>
    <row r="1018" spans="27:27" ht="12.75" customHeight="1">
      <c r="AA1018" s="195" t="s">
        <v>1803</v>
      </c>
    </row>
    <row r="1019" spans="27:27" ht="12.75" customHeight="1">
      <c r="AA1019" s="195" t="s">
        <v>1804</v>
      </c>
    </row>
    <row r="1020" spans="27:27" ht="12.75" customHeight="1">
      <c r="AA1020" s="195" t="s">
        <v>1805</v>
      </c>
    </row>
    <row r="1021" spans="27:27" ht="12.75" customHeight="1">
      <c r="AA1021" s="195" t="s">
        <v>1806</v>
      </c>
    </row>
    <row r="1022" spans="27:27" ht="12.75" customHeight="1">
      <c r="AA1022" s="195" t="s">
        <v>1807</v>
      </c>
    </row>
    <row r="1023" spans="27:27" ht="12.75" customHeight="1">
      <c r="AA1023" s="195" t="s">
        <v>1808</v>
      </c>
    </row>
    <row r="1024" spans="27:27" ht="12.75" customHeight="1">
      <c r="AA1024" s="195" t="s">
        <v>1809</v>
      </c>
    </row>
    <row r="1025" spans="27:27" ht="12.75" customHeight="1">
      <c r="AA1025" s="195" t="s">
        <v>1810</v>
      </c>
    </row>
    <row r="1026" spans="27:27" ht="12.75" customHeight="1">
      <c r="AA1026" s="195" t="s">
        <v>1811</v>
      </c>
    </row>
    <row r="1027" spans="27:27" ht="12.75" customHeight="1">
      <c r="AA1027" s="195" t="s">
        <v>1812</v>
      </c>
    </row>
    <row r="1028" spans="27:27" ht="12.75" customHeight="1">
      <c r="AA1028" s="195" t="s">
        <v>1813</v>
      </c>
    </row>
    <row r="1029" spans="27:27" ht="12.75" customHeight="1">
      <c r="AA1029" s="195" t="s">
        <v>1814</v>
      </c>
    </row>
    <row r="1030" spans="27:27" ht="12.75" customHeight="1">
      <c r="AA1030" s="195" t="s">
        <v>1814</v>
      </c>
    </row>
    <row r="1031" spans="27:27" ht="12.75" customHeight="1">
      <c r="AA1031" s="195" t="s">
        <v>1815</v>
      </c>
    </row>
    <row r="1032" spans="27:27" ht="12.75" customHeight="1">
      <c r="AA1032" s="195" t="s">
        <v>1816</v>
      </c>
    </row>
    <row r="1033" spans="27:27" ht="12.75" customHeight="1">
      <c r="AA1033" s="195" t="s">
        <v>1816</v>
      </c>
    </row>
    <row r="1034" spans="27:27" ht="12.75" customHeight="1">
      <c r="AA1034" s="195" t="s">
        <v>1817</v>
      </c>
    </row>
    <row r="1035" spans="27:27" ht="12.75" customHeight="1">
      <c r="AA1035" s="195" t="s">
        <v>1817</v>
      </c>
    </row>
    <row r="1036" spans="27:27" ht="12.75" customHeight="1">
      <c r="AA1036" s="195" t="s">
        <v>1818</v>
      </c>
    </row>
    <row r="1037" spans="27:27" ht="12.75" customHeight="1">
      <c r="AA1037" s="195" t="s">
        <v>1818</v>
      </c>
    </row>
    <row r="1038" spans="27:27" ht="12.75" customHeight="1">
      <c r="AA1038" s="195" t="s">
        <v>1819</v>
      </c>
    </row>
    <row r="1039" spans="27:27" ht="12.75" customHeight="1">
      <c r="AA1039" s="195" t="s">
        <v>1820</v>
      </c>
    </row>
    <row r="1040" spans="27:27" ht="12.75" customHeight="1">
      <c r="AA1040" s="195" t="s">
        <v>1821</v>
      </c>
    </row>
    <row r="1041" spans="27:27" ht="12.75" customHeight="1">
      <c r="AA1041" s="195" t="s">
        <v>1822</v>
      </c>
    </row>
    <row r="1042" spans="27:27" ht="12.75" customHeight="1">
      <c r="AA1042" s="195" t="s">
        <v>1822</v>
      </c>
    </row>
    <row r="1043" spans="27:27" ht="12.75" customHeight="1">
      <c r="AA1043" s="195" t="s">
        <v>1823</v>
      </c>
    </row>
    <row r="1044" spans="27:27" ht="12.75" customHeight="1">
      <c r="AA1044" s="195" t="s">
        <v>1824</v>
      </c>
    </row>
    <row r="1045" spans="27:27" ht="12.75" customHeight="1">
      <c r="AA1045" s="195" t="s">
        <v>1825</v>
      </c>
    </row>
    <row r="1046" spans="27:27" ht="12.75" customHeight="1">
      <c r="AA1046" s="195" t="s">
        <v>1826</v>
      </c>
    </row>
    <row r="1047" spans="27:27" ht="12.75" customHeight="1">
      <c r="AA1047" s="195" t="s">
        <v>1827</v>
      </c>
    </row>
    <row r="1048" spans="27:27" ht="12.75" customHeight="1">
      <c r="AA1048" s="195" t="s">
        <v>1828</v>
      </c>
    </row>
    <row r="1049" spans="27:27" ht="12.75" customHeight="1">
      <c r="AA1049" s="195" t="s">
        <v>1829</v>
      </c>
    </row>
    <row r="1050" spans="27:27" ht="12.75" customHeight="1">
      <c r="AA1050" s="195" t="s">
        <v>1830</v>
      </c>
    </row>
    <row r="1051" spans="27:27" ht="12.75" customHeight="1">
      <c r="AA1051" s="195" t="s">
        <v>1831</v>
      </c>
    </row>
    <row r="1052" spans="27:27" ht="12.75" customHeight="1">
      <c r="AA1052" s="195" t="s">
        <v>1832</v>
      </c>
    </row>
    <row r="1053" spans="27:27" ht="12.75" customHeight="1">
      <c r="AA1053" s="195" t="s">
        <v>1833</v>
      </c>
    </row>
    <row r="1054" spans="27:27" ht="12.75" customHeight="1">
      <c r="AA1054" s="195" t="s">
        <v>1834</v>
      </c>
    </row>
    <row r="1055" spans="27:27" ht="12.75" customHeight="1">
      <c r="AA1055" s="195" t="s">
        <v>1835</v>
      </c>
    </row>
    <row r="1056" spans="27:27" ht="12.75" customHeight="1">
      <c r="AA1056" s="195" t="s">
        <v>1836</v>
      </c>
    </row>
    <row r="1057" spans="27:27" ht="12.75" customHeight="1">
      <c r="AA1057" s="195" t="s">
        <v>1837</v>
      </c>
    </row>
    <row r="1058" spans="27:27" ht="12.75" customHeight="1">
      <c r="AA1058" s="195" t="s">
        <v>1838</v>
      </c>
    </row>
    <row r="1059" spans="27:27" ht="12.75" customHeight="1">
      <c r="AA1059" s="195" t="s">
        <v>1839</v>
      </c>
    </row>
    <row r="1060" spans="27:27" ht="12.75" customHeight="1">
      <c r="AA1060" s="195" t="s">
        <v>1840</v>
      </c>
    </row>
    <row r="1061" spans="27:27" ht="12.75" customHeight="1">
      <c r="AA1061" s="195" t="s">
        <v>1841</v>
      </c>
    </row>
    <row r="1062" spans="27:27" ht="12.75" customHeight="1">
      <c r="AA1062" s="195" t="s">
        <v>1842</v>
      </c>
    </row>
    <row r="1063" spans="27:27" ht="12.75" customHeight="1">
      <c r="AA1063" s="195" t="s">
        <v>1843</v>
      </c>
    </row>
    <row r="1064" spans="27:27" ht="12.75" customHeight="1">
      <c r="AA1064" s="195" t="s">
        <v>1844</v>
      </c>
    </row>
    <row r="1065" spans="27:27" ht="12.75" customHeight="1">
      <c r="AA1065" s="195" t="s">
        <v>1845</v>
      </c>
    </row>
    <row r="1066" spans="27:27" ht="12.75" customHeight="1">
      <c r="AA1066" s="195" t="s">
        <v>1846</v>
      </c>
    </row>
    <row r="1067" spans="27:27" ht="12.75" customHeight="1">
      <c r="AA1067" s="195" t="s">
        <v>1847</v>
      </c>
    </row>
    <row r="1068" spans="27:27" ht="12.75" customHeight="1">
      <c r="AA1068" s="195" t="s">
        <v>1848</v>
      </c>
    </row>
    <row r="1069" spans="27:27" ht="12.75" customHeight="1">
      <c r="AA1069" s="195" t="s">
        <v>1849</v>
      </c>
    </row>
    <row r="1070" spans="27:27" ht="12.75" customHeight="1">
      <c r="AA1070" s="195" t="s">
        <v>1850</v>
      </c>
    </row>
    <row r="1071" spans="27:27" ht="12.75" customHeight="1">
      <c r="AA1071" s="195" t="s">
        <v>1851</v>
      </c>
    </row>
    <row r="1072" spans="27:27" ht="12.75" customHeight="1">
      <c r="AA1072" s="195" t="s">
        <v>1852</v>
      </c>
    </row>
    <row r="1073" spans="27:27" ht="12.75" customHeight="1">
      <c r="AA1073" s="195" t="s">
        <v>1853</v>
      </c>
    </row>
    <row r="1074" spans="27:27" ht="12.75" customHeight="1">
      <c r="AA1074" s="195" t="s">
        <v>1854</v>
      </c>
    </row>
    <row r="1075" spans="27:27" ht="12.75" customHeight="1">
      <c r="AA1075" s="195" t="s">
        <v>1855</v>
      </c>
    </row>
    <row r="1076" spans="27:27" ht="12.75" customHeight="1">
      <c r="AA1076" s="195" t="s">
        <v>1856</v>
      </c>
    </row>
    <row r="1077" spans="27:27" ht="12.75" customHeight="1">
      <c r="AA1077" s="195" t="s">
        <v>1857</v>
      </c>
    </row>
    <row r="1078" spans="27:27" ht="12.75" customHeight="1">
      <c r="AA1078" s="195" t="s">
        <v>1858</v>
      </c>
    </row>
    <row r="1079" spans="27:27" ht="12.75" customHeight="1">
      <c r="AA1079" s="195" t="s">
        <v>1859</v>
      </c>
    </row>
    <row r="1080" spans="27:27" ht="12.75" customHeight="1">
      <c r="AA1080" s="195" t="s">
        <v>1860</v>
      </c>
    </row>
    <row r="1081" spans="27:27" ht="12.75" customHeight="1">
      <c r="AA1081" s="195" t="s">
        <v>1861</v>
      </c>
    </row>
    <row r="1082" spans="27:27" ht="12.75" customHeight="1">
      <c r="AA1082" s="195" t="s">
        <v>1862</v>
      </c>
    </row>
    <row r="1083" spans="27:27" ht="12.75" customHeight="1">
      <c r="AA1083" s="195" t="s">
        <v>1863</v>
      </c>
    </row>
    <row r="1084" spans="27:27" ht="12.75" customHeight="1">
      <c r="AA1084" s="195" t="s">
        <v>1864</v>
      </c>
    </row>
    <row r="1085" spans="27:27" ht="12.75" customHeight="1">
      <c r="AA1085" s="195" t="s">
        <v>1865</v>
      </c>
    </row>
    <row r="1086" spans="27:27" ht="12.75" customHeight="1">
      <c r="AA1086" s="195" t="s">
        <v>1866</v>
      </c>
    </row>
    <row r="1087" spans="27:27" ht="12.75" customHeight="1">
      <c r="AA1087" s="195" t="s">
        <v>1867</v>
      </c>
    </row>
    <row r="1088" spans="27:27" ht="12.75" customHeight="1">
      <c r="AA1088" s="195" t="s">
        <v>917</v>
      </c>
    </row>
    <row r="1089" spans="27:27" ht="12.75" customHeight="1">
      <c r="AA1089" s="195" t="s">
        <v>1868</v>
      </c>
    </row>
    <row r="1090" spans="27:27" ht="12.75" customHeight="1">
      <c r="AA1090" s="195" t="s">
        <v>1869</v>
      </c>
    </row>
    <row r="1091" spans="27:27" ht="12.75" customHeight="1">
      <c r="AA1091" s="195" t="s">
        <v>1870</v>
      </c>
    </row>
    <row r="1092" spans="27:27" ht="12.75" customHeight="1">
      <c r="AA1092" s="195" t="s">
        <v>1871</v>
      </c>
    </row>
    <row r="1093" spans="27:27" ht="12.75" customHeight="1">
      <c r="AA1093" s="195" t="s">
        <v>1872</v>
      </c>
    </row>
    <row r="1094" spans="27:27" ht="12.75" customHeight="1">
      <c r="AA1094" s="195" t="s">
        <v>1873</v>
      </c>
    </row>
    <row r="1095" spans="27:27" ht="12.75" customHeight="1">
      <c r="AA1095" s="195" t="s">
        <v>1874</v>
      </c>
    </row>
    <row r="1096" spans="27:27" ht="12.75" customHeight="1">
      <c r="AA1096" s="195" t="s">
        <v>1875</v>
      </c>
    </row>
    <row r="1097" spans="27:27" ht="12.75" customHeight="1">
      <c r="AA1097" s="195" t="s">
        <v>1876</v>
      </c>
    </row>
    <row r="1098" spans="27:27" ht="12.75" customHeight="1">
      <c r="AA1098" s="195" t="s">
        <v>1877</v>
      </c>
    </row>
    <row r="1099" spans="27:27" ht="12.75" customHeight="1">
      <c r="AA1099" s="195" t="s">
        <v>1878</v>
      </c>
    </row>
    <row r="1100" spans="27:27" ht="12.75" customHeight="1">
      <c r="AA1100" s="195" t="s">
        <v>1879</v>
      </c>
    </row>
    <row r="1101" spans="27:27" ht="12.75" customHeight="1">
      <c r="AA1101" s="195" t="s">
        <v>1880</v>
      </c>
    </row>
    <row r="1102" spans="27:27" ht="12.75" customHeight="1">
      <c r="AA1102" s="195" t="s">
        <v>926</v>
      </c>
    </row>
    <row r="1103" spans="27:27" ht="12.75" customHeight="1">
      <c r="AA1103" s="195" t="s">
        <v>1881</v>
      </c>
    </row>
    <row r="1104" spans="27:27" ht="12.75" customHeight="1">
      <c r="AA1104" s="195" t="s">
        <v>1882</v>
      </c>
    </row>
    <row r="1105" spans="27:27" ht="12.75" customHeight="1">
      <c r="AA1105" s="195" t="s">
        <v>1883</v>
      </c>
    </row>
    <row r="1106" spans="27:27" ht="12.75" customHeight="1">
      <c r="AA1106" s="195" t="s">
        <v>1884</v>
      </c>
    </row>
    <row r="1107" spans="27:27" ht="12.75" customHeight="1">
      <c r="AA1107" s="195" t="s">
        <v>929</v>
      </c>
    </row>
    <row r="1108" spans="27:27" ht="12.75" customHeight="1">
      <c r="AA1108" s="195" t="s">
        <v>1885</v>
      </c>
    </row>
    <row r="1109" spans="27:27" ht="12.75" customHeight="1">
      <c r="AA1109" s="195" t="s">
        <v>1886</v>
      </c>
    </row>
    <row r="1110" spans="27:27" ht="12.75" customHeight="1">
      <c r="AA1110" s="195" t="s">
        <v>1887</v>
      </c>
    </row>
    <row r="1111" spans="27:27" ht="12.75" customHeight="1">
      <c r="AA1111" s="195" t="s">
        <v>1888</v>
      </c>
    </row>
    <row r="1112" spans="27:27" ht="12.75" customHeight="1">
      <c r="AA1112" s="195" t="s">
        <v>1889</v>
      </c>
    </row>
    <row r="1113" spans="27:27" ht="12.75" customHeight="1">
      <c r="AA1113" s="195" t="s">
        <v>1890</v>
      </c>
    </row>
    <row r="1114" spans="27:27" ht="12.75" customHeight="1">
      <c r="AA1114" s="195" t="s">
        <v>1891</v>
      </c>
    </row>
    <row r="1115" spans="27:27" ht="12.75" customHeight="1">
      <c r="AA1115" s="195" t="s">
        <v>1892</v>
      </c>
    </row>
    <row r="1116" spans="27:27" ht="12.75" customHeight="1">
      <c r="AA1116" s="195" t="s">
        <v>1893</v>
      </c>
    </row>
    <row r="1117" spans="27:27" ht="12.75" customHeight="1">
      <c r="AA1117" s="195" t="s">
        <v>1894</v>
      </c>
    </row>
    <row r="1118" spans="27:27" ht="12.75" customHeight="1">
      <c r="AA1118" s="195" t="s">
        <v>1895</v>
      </c>
    </row>
    <row r="1119" spans="27:27" ht="12.75" customHeight="1">
      <c r="AA1119" s="195" t="s">
        <v>1896</v>
      </c>
    </row>
    <row r="1120" spans="27:27" ht="12.75" customHeight="1">
      <c r="AA1120" s="195" t="s">
        <v>932</v>
      </c>
    </row>
    <row r="1121" spans="27:27" ht="12.75" customHeight="1">
      <c r="AA1121" s="195" t="s">
        <v>1897</v>
      </c>
    </row>
    <row r="1122" spans="27:27" ht="12.75" customHeight="1">
      <c r="AA1122" s="195" t="s">
        <v>1898</v>
      </c>
    </row>
    <row r="1123" spans="27:27" ht="12.75" customHeight="1">
      <c r="AA1123" s="195" t="s">
        <v>1899</v>
      </c>
    </row>
    <row r="1124" spans="27:27" ht="12.75" customHeight="1">
      <c r="AA1124" s="195" t="s">
        <v>1900</v>
      </c>
    </row>
    <row r="1125" spans="27:27" ht="12.75" customHeight="1">
      <c r="AA1125" s="195" t="s">
        <v>1901</v>
      </c>
    </row>
    <row r="1126" spans="27:27" ht="12.75" customHeight="1">
      <c r="AA1126" s="195" t="s">
        <v>1902</v>
      </c>
    </row>
    <row r="1127" spans="27:27" ht="12.75" customHeight="1">
      <c r="AA1127" s="195" t="s">
        <v>1903</v>
      </c>
    </row>
    <row r="1128" spans="27:27" ht="12.75" customHeight="1">
      <c r="AA1128" s="195" t="s">
        <v>1904</v>
      </c>
    </row>
    <row r="1129" spans="27:27" ht="12.75" customHeight="1">
      <c r="AA1129" s="195" t="s">
        <v>1905</v>
      </c>
    </row>
    <row r="1130" spans="27:27" ht="12.75" customHeight="1">
      <c r="AA1130" s="195" t="s">
        <v>1906</v>
      </c>
    </row>
    <row r="1131" spans="27:27" ht="12.75" customHeight="1">
      <c r="AA1131" s="195" t="s">
        <v>1907</v>
      </c>
    </row>
    <row r="1132" spans="27:27" ht="12.75" customHeight="1">
      <c r="AA1132" s="195" t="s">
        <v>1908</v>
      </c>
    </row>
    <row r="1133" spans="27:27" ht="12.75" customHeight="1">
      <c r="AA1133" s="195" t="s">
        <v>1909</v>
      </c>
    </row>
    <row r="1134" spans="27:27" ht="12.75" customHeight="1">
      <c r="AA1134" s="195" t="s">
        <v>1910</v>
      </c>
    </row>
    <row r="1135" spans="27:27" ht="12.75" customHeight="1">
      <c r="AA1135" s="195" t="s">
        <v>1911</v>
      </c>
    </row>
    <row r="1136" spans="27:27" ht="12.75" customHeight="1">
      <c r="AA1136" s="195" t="s">
        <v>1912</v>
      </c>
    </row>
    <row r="1137" spans="27:27" ht="12.75" customHeight="1">
      <c r="AA1137" s="195" t="s">
        <v>1913</v>
      </c>
    </row>
    <row r="1138" spans="27:27" ht="12.75" customHeight="1">
      <c r="AA1138" s="195" t="s">
        <v>1914</v>
      </c>
    </row>
    <row r="1139" spans="27:27" ht="12.75" customHeight="1">
      <c r="AA1139" s="195" t="s">
        <v>1915</v>
      </c>
    </row>
    <row r="1140" spans="27:27" ht="12.75" customHeight="1">
      <c r="AA1140" s="195" t="s">
        <v>1916</v>
      </c>
    </row>
    <row r="1141" spans="27:27" ht="12.75" customHeight="1">
      <c r="AA1141" s="195" t="s">
        <v>1917</v>
      </c>
    </row>
    <row r="1142" spans="27:27" ht="12.75" customHeight="1">
      <c r="AA1142" s="195" t="s">
        <v>946</v>
      </c>
    </row>
    <row r="1143" spans="27:27" ht="12.75" customHeight="1">
      <c r="AA1143" s="195" t="s">
        <v>1918</v>
      </c>
    </row>
    <row r="1144" spans="27:27" ht="12.75" customHeight="1">
      <c r="AA1144" s="195" t="s">
        <v>1919</v>
      </c>
    </row>
    <row r="1145" spans="27:27" ht="12.75" customHeight="1">
      <c r="AA1145" s="195" t="s">
        <v>1920</v>
      </c>
    </row>
    <row r="1146" spans="27:27" ht="12.75" customHeight="1">
      <c r="AA1146" s="195" t="s">
        <v>1921</v>
      </c>
    </row>
    <row r="1147" spans="27:27" ht="12.75" customHeight="1">
      <c r="AA1147" s="195" t="s">
        <v>1922</v>
      </c>
    </row>
    <row r="1148" spans="27:27" ht="12.75" customHeight="1">
      <c r="AA1148" s="195" t="s">
        <v>1923</v>
      </c>
    </row>
    <row r="1149" spans="27:27" ht="12.75" customHeight="1">
      <c r="AA1149" s="195" t="s">
        <v>1924</v>
      </c>
    </row>
    <row r="1150" spans="27:27" ht="12.75" customHeight="1">
      <c r="AA1150" s="195" t="s">
        <v>1925</v>
      </c>
    </row>
    <row r="1151" spans="27:27" ht="12.75" customHeight="1">
      <c r="AA1151" s="195" t="s">
        <v>1926</v>
      </c>
    </row>
    <row r="1152" spans="27:27" ht="12.75" customHeight="1">
      <c r="AA1152" s="195" t="s">
        <v>1927</v>
      </c>
    </row>
    <row r="1153" spans="27:27" ht="12.75" customHeight="1">
      <c r="AA1153" s="195" t="s">
        <v>1928</v>
      </c>
    </row>
    <row r="1154" spans="27:27" ht="12.75" customHeight="1">
      <c r="AA1154" s="195" t="s">
        <v>1929</v>
      </c>
    </row>
    <row r="1155" spans="27:27" ht="12.75" customHeight="1">
      <c r="AA1155" s="195" t="s">
        <v>1930</v>
      </c>
    </row>
    <row r="1156" spans="27:27" ht="12.75" customHeight="1">
      <c r="AA1156" s="195" t="s">
        <v>1931</v>
      </c>
    </row>
    <row r="1157" spans="27:27" ht="12.75" customHeight="1">
      <c r="AA1157" s="195" t="s">
        <v>1932</v>
      </c>
    </row>
    <row r="1158" spans="27:27" ht="12.75" customHeight="1">
      <c r="AA1158" s="195" t="s">
        <v>1933</v>
      </c>
    </row>
    <row r="1159" spans="27:27" ht="12.75" customHeight="1">
      <c r="AA1159" s="195" t="s">
        <v>1934</v>
      </c>
    </row>
    <row r="1160" spans="27:27" ht="12.75" customHeight="1">
      <c r="AA1160" s="195" t="s">
        <v>1935</v>
      </c>
    </row>
    <row r="1161" spans="27:27" ht="12.75" customHeight="1">
      <c r="AA1161" s="195" t="s">
        <v>1936</v>
      </c>
    </row>
    <row r="1162" spans="27:27" ht="12.75" customHeight="1">
      <c r="AA1162" s="195" t="s">
        <v>1937</v>
      </c>
    </row>
    <row r="1163" spans="27:27" ht="12.75" customHeight="1">
      <c r="AA1163" s="195" t="s">
        <v>1938</v>
      </c>
    </row>
    <row r="1164" spans="27:27" ht="12.75" customHeight="1">
      <c r="AA1164" s="195" t="s">
        <v>1939</v>
      </c>
    </row>
    <row r="1165" spans="27:27" ht="12.75" customHeight="1">
      <c r="AA1165" s="195" t="s">
        <v>1940</v>
      </c>
    </row>
    <row r="1166" spans="27:27" ht="12.75" customHeight="1">
      <c r="AA1166" s="195" t="s">
        <v>1941</v>
      </c>
    </row>
    <row r="1167" spans="27:27" ht="12.75" customHeight="1">
      <c r="AA1167" s="195" t="s">
        <v>1942</v>
      </c>
    </row>
    <row r="1168" spans="27:27" ht="12.75" customHeight="1">
      <c r="AA1168" s="195" t="s">
        <v>1943</v>
      </c>
    </row>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sheetData>
  <sheetProtection formatRows="0"/>
  <sortState xmlns:xlrd2="http://schemas.microsoft.com/office/spreadsheetml/2017/richdata2" ref="G3:G11">
    <sortCondition ref="G3:G11"/>
  </sortState>
  <mergeCells count="2">
    <mergeCell ref="AU1:AU2"/>
    <mergeCell ref="AV1:AY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945018C708634F989B8FA8FFDE3D91" ma:contentTypeVersion="20" ma:contentTypeDescription="Create a new document." ma:contentTypeScope="" ma:versionID="3e12c3e00534a70c42ef1236d1c750e3">
  <xsd:schema xmlns:xsd="http://www.w3.org/2001/XMLSchema" xmlns:xs="http://www.w3.org/2001/XMLSchema" xmlns:p="http://schemas.microsoft.com/office/2006/metadata/properties" xmlns:ns1="http://schemas.microsoft.com/sharepoint/v3" xmlns:ns2="d196ca38-4809-44ac-adc3-27dc1b3ca70c" xmlns:ns3="eff723e6-8717-419f-b044-3e6fafd7e068" targetNamespace="http://schemas.microsoft.com/office/2006/metadata/properties" ma:root="true" ma:fieldsID="9d64fbae5cc1aeaab4234d829c0e5ba1" ns1:_="" ns2:_="" ns3:_="">
    <xsd:import namespace="http://schemas.microsoft.com/sharepoint/v3"/>
    <xsd:import namespace="d196ca38-4809-44ac-adc3-27dc1b3ca70c"/>
    <xsd:import namespace="eff723e6-8717-419f-b044-3e6fafd7e0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1:_ip_UnifiedCompliancePolicyProperties" minOccurs="0"/>
                <xsd:element ref="ns1:_ip_UnifiedCompliancePolicyUIAction"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96ca38-4809-44ac-adc3-27dc1b3ca7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6d8e3c4-514c-467a-8171-fdc8c10ed2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f723e6-8717-419f-b044-3e6fafd7e06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8b8d7fd9-7b18-4ec5-a528-135603f94028}" ma:internalName="TaxCatchAll" ma:showField="CatchAllData" ma:web="eff723e6-8717-419f-b044-3e6fafd7e0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ff723e6-8717-419f-b044-3e6fafd7e068" xsi:nil="true"/>
    <lcf76f155ced4ddcb4097134ff3c332f xmlns="d196ca38-4809-44ac-adc3-27dc1b3ca70c">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E27E75-E2C7-4953-8102-151A032339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96ca38-4809-44ac-adc3-27dc1b3ca70c"/>
    <ds:schemaRef ds:uri="eff723e6-8717-419f-b044-3e6fafd7e0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8C5AC-FDF8-4E17-8084-76B8DD1E9848}">
  <ds:schemaRefs>
    <ds:schemaRef ds:uri="http://purl.org/dc/term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d196ca38-4809-44ac-adc3-27dc1b3ca70c"/>
    <ds:schemaRef ds:uri="http://schemas.openxmlformats.org/package/2006/metadata/core-properties"/>
    <ds:schemaRef ds:uri="http://schemas.microsoft.com/office/infopath/2007/PartnerControls"/>
    <ds:schemaRef ds:uri="eff723e6-8717-419f-b044-3e6fafd7e068"/>
    <ds:schemaRef ds:uri="http://schemas.microsoft.com/sharepoint/v3"/>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35</vt:i4>
      </vt:variant>
    </vt:vector>
  </HeadingPairs>
  <TitlesOfParts>
    <vt:vector size="44" baseType="lpstr">
      <vt:lpstr>Admissibilité du demandeur</vt:lpstr>
      <vt:lpstr>Admissibilité de la demande</vt:lpstr>
      <vt:lpstr>Demandeur</vt:lpstr>
      <vt:lpstr>Description de l'enjeu</vt:lpstr>
      <vt:lpstr>Précisions</vt:lpstr>
      <vt:lpstr>Budget</vt:lpstr>
      <vt:lpstr>Autorisation</vt:lpstr>
      <vt:lpstr>Recommandation (pour analyste)</vt:lpstr>
      <vt:lpstr>Menu déroulant</vt:lpstr>
      <vt:lpstr>AEQ</vt:lpstr>
      <vt:lpstr>Aide</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'Admissibilité de la demande'!Zone_d_impression</vt:lpstr>
      <vt:lpstr>'Admissibilité du demandeur'!Zone_d_impression</vt:lpstr>
      <vt:lpstr>Autorisation!Zone_d_impression</vt:lpstr>
      <vt:lpstr>Budget!Zone_d_impression</vt:lpstr>
      <vt:lpstr>Demandeur!Zone_d_impression</vt:lpstr>
      <vt:lpstr>'Description de l''enjeu'!Zone_d_impression</vt:lpstr>
      <vt:lpstr>Précisions!Zone_d_impression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Esther Bourgoin</cp:lastModifiedBy>
  <cp:revision/>
  <cp:lastPrinted>2024-05-07T19:18:49Z</cp:lastPrinted>
  <dcterms:created xsi:type="dcterms:W3CDTF">2022-04-28T17:46:00Z</dcterms:created>
  <dcterms:modified xsi:type="dcterms:W3CDTF">2024-05-07T19:22:26Z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0x01010047945018C708634F989B8FA8FFDE3D91</vt:lpwstr>
  </property>
  <property fmtid="{D5CDD505-2E9C-101B-9397-08002B2CF9AE}" pid="3" name="StatutArchivistique">
    <vt:lpwstr>1</vt:lpwstr>
  </property>
  <property fmtid="{D5CDD505-2E9C-101B-9397-08002B2CF9AE}" pid="4" name="AnneeBudgetaire">
    <vt:lpwstr>162</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b76c9eb6-a3fe-4fc5-90ac-613bb0983f92</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